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\\mbmgweb1a\websites_public\www_mbmg_mtech_edu\pdf-publications\"/>
    </mc:Choice>
  </mc:AlternateContent>
  <xr:revisionPtr revIDLastSave="0" documentId="8_{93408223-2B6E-4953-99EF-0553999BF801}" xr6:coauthVersionLast="47" xr6:coauthVersionMax="47" xr10:uidLastSave="{00000000-0000-0000-0000-000000000000}"/>
  <bookViews>
    <workbookView xWindow="37060" yWindow="829" windowWidth="28705" windowHeight="20187" xr2:uid="{F4645C09-68C2-4808-9B9B-CBBE03F543F9}"/>
  </bookViews>
  <sheets>
    <sheet name="Table A1" sheetId="5" r:id="rId1"/>
    <sheet name="Table A2" sheetId="2" r:id="rId2"/>
    <sheet name="Table A3" sheetId="3" r:id="rId3"/>
    <sheet name="Table A4" sheetId="4" r:id="rId4"/>
    <sheet name="Table A5" sheetId="7" r:id="rId5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O146" i="7" l="1"/>
  <c r="K146" i="7"/>
  <c r="O145" i="7"/>
  <c r="K145" i="7"/>
  <c r="G145" i="7"/>
  <c r="C145" i="7"/>
  <c r="O144" i="7"/>
  <c r="K144" i="7"/>
  <c r="G144" i="7"/>
  <c r="C144" i="7"/>
  <c r="O143" i="7"/>
  <c r="K143" i="7"/>
  <c r="G143" i="7"/>
  <c r="C143" i="7"/>
  <c r="O142" i="7"/>
  <c r="K142" i="7"/>
  <c r="G142" i="7"/>
  <c r="C142" i="7"/>
  <c r="O141" i="7"/>
  <c r="K141" i="7"/>
  <c r="G141" i="7"/>
  <c r="C141" i="7"/>
  <c r="O140" i="7"/>
  <c r="K140" i="7"/>
  <c r="G140" i="7"/>
  <c r="C140" i="7"/>
  <c r="O139" i="7"/>
  <c r="K139" i="7"/>
  <c r="G139" i="7"/>
  <c r="C139" i="7"/>
  <c r="O138" i="7"/>
  <c r="K138" i="7"/>
  <c r="G138" i="7"/>
  <c r="C138" i="7"/>
  <c r="O137" i="7"/>
  <c r="K137" i="7"/>
  <c r="G137" i="7"/>
  <c r="C137" i="7"/>
  <c r="O136" i="7"/>
  <c r="K136" i="7"/>
  <c r="G136" i="7"/>
  <c r="C136" i="7"/>
  <c r="O135" i="7"/>
  <c r="K135" i="7"/>
  <c r="G135" i="7"/>
  <c r="C135" i="7"/>
  <c r="O134" i="7"/>
  <c r="K134" i="7"/>
  <c r="G134" i="7"/>
  <c r="C134" i="7"/>
  <c r="O133" i="7"/>
  <c r="K133" i="7"/>
  <c r="G133" i="7"/>
  <c r="C133" i="7"/>
  <c r="O132" i="7"/>
  <c r="K132" i="7"/>
  <c r="G132" i="7"/>
  <c r="C132" i="7"/>
  <c r="O131" i="7"/>
  <c r="K131" i="7"/>
  <c r="G131" i="7"/>
  <c r="C131" i="7"/>
  <c r="O130" i="7"/>
  <c r="K130" i="7"/>
  <c r="G130" i="7"/>
  <c r="C130" i="7"/>
  <c r="O129" i="7"/>
  <c r="K129" i="7"/>
  <c r="G129" i="7"/>
  <c r="C129" i="7"/>
  <c r="O128" i="7"/>
  <c r="K128" i="7"/>
  <c r="G128" i="7"/>
  <c r="C128" i="7"/>
  <c r="O127" i="7"/>
  <c r="K127" i="7"/>
  <c r="G127" i="7"/>
  <c r="C127" i="7"/>
  <c r="O126" i="7"/>
  <c r="K126" i="7"/>
  <c r="G126" i="7"/>
  <c r="C126" i="7"/>
  <c r="O125" i="7"/>
  <c r="K125" i="7"/>
  <c r="G125" i="7"/>
  <c r="C125" i="7"/>
  <c r="O124" i="7"/>
  <c r="K124" i="7"/>
  <c r="G124" i="7"/>
  <c r="C124" i="7"/>
  <c r="O123" i="7"/>
  <c r="K123" i="7"/>
  <c r="G123" i="7"/>
  <c r="C123" i="7"/>
  <c r="O122" i="7"/>
  <c r="K122" i="7"/>
  <c r="G122" i="7"/>
  <c r="C122" i="7"/>
  <c r="O121" i="7"/>
  <c r="K121" i="7"/>
  <c r="G121" i="7"/>
  <c r="C121" i="7"/>
  <c r="O120" i="7"/>
  <c r="K120" i="7"/>
  <c r="G120" i="7"/>
  <c r="C120" i="7"/>
  <c r="O119" i="7"/>
  <c r="K119" i="7"/>
  <c r="G119" i="7"/>
  <c r="C119" i="7"/>
  <c r="O118" i="7"/>
  <c r="K118" i="7"/>
  <c r="G118" i="7"/>
  <c r="C118" i="7"/>
  <c r="O117" i="7"/>
  <c r="K117" i="7"/>
  <c r="G117" i="7"/>
  <c r="C117" i="7"/>
  <c r="O116" i="7"/>
  <c r="K116" i="7"/>
  <c r="G116" i="7"/>
  <c r="C116" i="7"/>
  <c r="O115" i="7"/>
  <c r="K115" i="7"/>
  <c r="G115" i="7"/>
  <c r="C115" i="7"/>
  <c r="O114" i="7"/>
  <c r="K114" i="7"/>
  <c r="G114" i="7"/>
  <c r="C114" i="7"/>
  <c r="O113" i="7"/>
  <c r="K113" i="7"/>
  <c r="G113" i="7"/>
  <c r="C113" i="7"/>
  <c r="O112" i="7"/>
  <c r="K112" i="7"/>
  <c r="G112" i="7"/>
  <c r="C112" i="7"/>
  <c r="O111" i="7"/>
  <c r="K111" i="7"/>
  <c r="G111" i="7"/>
  <c r="C111" i="7"/>
  <c r="O110" i="7"/>
  <c r="K110" i="7"/>
  <c r="G110" i="7"/>
  <c r="C110" i="7"/>
  <c r="O109" i="7"/>
  <c r="K109" i="7"/>
  <c r="G109" i="7"/>
  <c r="C109" i="7"/>
  <c r="O108" i="7"/>
  <c r="K108" i="7"/>
  <c r="G108" i="7"/>
  <c r="C108" i="7"/>
  <c r="O107" i="7"/>
  <c r="K107" i="7"/>
  <c r="G107" i="7"/>
  <c r="C107" i="7"/>
  <c r="O106" i="7"/>
  <c r="K106" i="7"/>
  <c r="G106" i="7"/>
  <c r="C106" i="7"/>
  <c r="O105" i="7"/>
  <c r="K105" i="7"/>
  <c r="G105" i="7"/>
  <c r="C105" i="7"/>
  <c r="O104" i="7"/>
  <c r="K104" i="7"/>
  <c r="G104" i="7"/>
  <c r="C104" i="7"/>
  <c r="O103" i="7"/>
  <c r="K103" i="7"/>
  <c r="G103" i="7"/>
  <c r="C103" i="7"/>
  <c r="O102" i="7"/>
  <c r="K102" i="7"/>
  <c r="G102" i="7"/>
  <c r="C102" i="7"/>
  <c r="O101" i="7"/>
  <c r="K101" i="7"/>
  <c r="G101" i="7"/>
  <c r="C101" i="7"/>
  <c r="O100" i="7"/>
  <c r="K100" i="7"/>
  <c r="G100" i="7"/>
  <c r="C100" i="7"/>
  <c r="O99" i="7"/>
  <c r="K99" i="7"/>
  <c r="G99" i="7"/>
  <c r="C99" i="7"/>
  <c r="O98" i="7"/>
  <c r="K98" i="7"/>
  <c r="G98" i="7"/>
  <c r="C98" i="7"/>
  <c r="O97" i="7"/>
  <c r="K97" i="7"/>
  <c r="G97" i="7"/>
  <c r="C97" i="7"/>
  <c r="O96" i="7"/>
  <c r="K96" i="7"/>
  <c r="G96" i="7"/>
  <c r="C96" i="7"/>
  <c r="O95" i="7"/>
  <c r="K95" i="7"/>
  <c r="G95" i="7"/>
  <c r="C95" i="7"/>
  <c r="O94" i="7"/>
  <c r="K94" i="7"/>
  <c r="G94" i="7"/>
  <c r="C94" i="7"/>
  <c r="O93" i="7"/>
  <c r="K93" i="7"/>
  <c r="G93" i="7"/>
  <c r="C93" i="7"/>
  <c r="O92" i="7"/>
  <c r="K92" i="7"/>
  <c r="G92" i="7"/>
  <c r="C92" i="7"/>
  <c r="O91" i="7"/>
  <c r="K91" i="7"/>
  <c r="G91" i="7"/>
  <c r="C91" i="7"/>
  <c r="O90" i="7"/>
  <c r="K90" i="7"/>
  <c r="G90" i="7"/>
  <c r="C90" i="7"/>
  <c r="O89" i="7"/>
  <c r="K89" i="7"/>
  <c r="G89" i="7"/>
  <c r="C89" i="7"/>
  <c r="O88" i="7"/>
  <c r="K88" i="7"/>
  <c r="G88" i="7"/>
  <c r="C88" i="7"/>
  <c r="O87" i="7"/>
  <c r="K87" i="7"/>
  <c r="G87" i="7"/>
  <c r="C87" i="7"/>
  <c r="O86" i="7"/>
  <c r="K86" i="7"/>
  <c r="G86" i="7"/>
  <c r="C86" i="7"/>
  <c r="O85" i="7"/>
  <c r="K85" i="7"/>
  <c r="G85" i="7"/>
  <c r="C85" i="7"/>
  <c r="O84" i="7"/>
  <c r="K84" i="7"/>
  <c r="G84" i="7"/>
  <c r="C84" i="7"/>
  <c r="O83" i="7"/>
  <c r="K83" i="7"/>
  <c r="G83" i="7"/>
  <c r="C83" i="7"/>
  <c r="O82" i="7"/>
  <c r="K82" i="7"/>
  <c r="G82" i="7"/>
  <c r="C82" i="7"/>
  <c r="O81" i="7"/>
  <c r="K81" i="7"/>
  <c r="G81" i="7"/>
  <c r="C81" i="7"/>
  <c r="O80" i="7"/>
  <c r="K80" i="7"/>
  <c r="G80" i="7"/>
  <c r="C80" i="7"/>
  <c r="O79" i="7"/>
  <c r="K79" i="7"/>
  <c r="G79" i="7"/>
  <c r="C79" i="7"/>
  <c r="O78" i="7"/>
  <c r="K78" i="7"/>
  <c r="G78" i="7"/>
  <c r="C78" i="7"/>
  <c r="O77" i="7"/>
  <c r="K77" i="7"/>
  <c r="G77" i="7"/>
  <c r="C77" i="7"/>
  <c r="O76" i="7"/>
  <c r="K76" i="7"/>
  <c r="G76" i="7"/>
  <c r="C76" i="7"/>
  <c r="O75" i="7"/>
  <c r="K75" i="7"/>
  <c r="G75" i="7"/>
  <c r="C75" i="7"/>
  <c r="O74" i="7"/>
  <c r="K74" i="7"/>
  <c r="G74" i="7"/>
  <c r="C74" i="7"/>
  <c r="O73" i="7"/>
  <c r="K73" i="7"/>
  <c r="G73" i="7"/>
  <c r="C73" i="7"/>
  <c r="O72" i="7"/>
  <c r="K72" i="7"/>
  <c r="G72" i="7"/>
  <c r="C72" i="7"/>
  <c r="O71" i="7"/>
  <c r="K71" i="7"/>
  <c r="G71" i="7"/>
  <c r="C71" i="7"/>
  <c r="O70" i="7"/>
  <c r="K70" i="7"/>
  <c r="G70" i="7"/>
  <c r="C70" i="7"/>
  <c r="O69" i="7"/>
  <c r="K69" i="7"/>
  <c r="G69" i="7"/>
  <c r="C69" i="7"/>
  <c r="O68" i="7"/>
  <c r="K68" i="7"/>
  <c r="G68" i="7"/>
  <c r="C68" i="7"/>
  <c r="O67" i="7"/>
  <c r="K67" i="7"/>
  <c r="G67" i="7"/>
  <c r="C67" i="7"/>
  <c r="O66" i="7"/>
  <c r="K66" i="7"/>
  <c r="G66" i="7"/>
  <c r="C66" i="7"/>
  <c r="O65" i="7"/>
  <c r="K65" i="7"/>
  <c r="G65" i="7"/>
  <c r="C65" i="7"/>
  <c r="O64" i="7"/>
  <c r="K64" i="7"/>
  <c r="G64" i="7"/>
  <c r="C64" i="7"/>
  <c r="O63" i="7"/>
  <c r="K63" i="7"/>
  <c r="G63" i="7"/>
  <c r="C63" i="7"/>
  <c r="O62" i="7"/>
  <c r="K62" i="7"/>
  <c r="G62" i="7"/>
  <c r="C62" i="7"/>
  <c r="O61" i="7"/>
  <c r="K61" i="7"/>
  <c r="G61" i="7"/>
  <c r="C61" i="7"/>
  <c r="O60" i="7"/>
  <c r="K60" i="7"/>
  <c r="G60" i="7"/>
  <c r="C60" i="7"/>
  <c r="O59" i="7"/>
  <c r="K59" i="7"/>
  <c r="G59" i="7"/>
  <c r="C59" i="7"/>
  <c r="O58" i="7"/>
  <c r="K58" i="7"/>
  <c r="G58" i="7"/>
  <c r="C58" i="7"/>
  <c r="O57" i="7"/>
  <c r="K57" i="7"/>
  <c r="G57" i="7"/>
  <c r="C57" i="7"/>
  <c r="O56" i="7"/>
  <c r="K56" i="7"/>
  <c r="G56" i="7"/>
  <c r="C56" i="7"/>
  <c r="O55" i="7"/>
  <c r="K55" i="7"/>
  <c r="G55" i="7"/>
  <c r="C55" i="7"/>
  <c r="O54" i="7"/>
  <c r="K54" i="7"/>
  <c r="G54" i="7"/>
  <c r="C54" i="7"/>
  <c r="O53" i="7"/>
  <c r="K53" i="7"/>
  <c r="G53" i="7"/>
  <c r="C53" i="7"/>
  <c r="O52" i="7"/>
  <c r="K52" i="7"/>
  <c r="G52" i="7"/>
  <c r="C52" i="7"/>
  <c r="O51" i="7"/>
  <c r="K51" i="7"/>
  <c r="G51" i="7"/>
  <c r="C51" i="7"/>
  <c r="O50" i="7"/>
  <c r="K50" i="7"/>
  <c r="G50" i="7"/>
  <c r="C50" i="7"/>
  <c r="O49" i="7"/>
  <c r="K49" i="7"/>
  <c r="G49" i="7"/>
  <c r="C49" i="7"/>
  <c r="O48" i="7"/>
  <c r="K48" i="7"/>
  <c r="G48" i="7"/>
  <c r="C48" i="7"/>
  <c r="O47" i="7"/>
  <c r="K47" i="7"/>
  <c r="G47" i="7"/>
  <c r="C47" i="7"/>
  <c r="O46" i="7"/>
  <c r="K46" i="7"/>
  <c r="G46" i="7"/>
  <c r="C46" i="7"/>
  <c r="O45" i="7"/>
  <c r="K45" i="7"/>
  <c r="G45" i="7"/>
  <c r="C45" i="7"/>
  <c r="O44" i="7"/>
  <c r="K44" i="7"/>
  <c r="G44" i="7"/>
  <c r="C44" i="7"/>
  <c r="O43" i="7"/>
  <c r="K43" i="7"/>
  <c r="G43" i="7"/>
  <c r="C43" i="7"/>
  <c r="O42" i="7"/>
  <c r="K42" i="7"/>
  <c r="G42" i="7"/>
  <c r="C42" i="7"/>
  <c r="O41" i="7"/>
  <c r="K41" i="7"/>
  <c r="G41" i="7"/>
  <c r="C41" i="7"/>
  <c r="O40" i="7"/>
  <c r="K40" i="7"/>
  <c r="G40" i="7"/>
  <c r="C40" i="7"/>
  <c r="O39" i="7"/>
  <c r="K39" i="7"/>
  <c r="G39" i="7"/>
  <c r="C39" i="7"/>
  <c r="O38" i="7"/>
  <c r="K38" i="7"/>
  <c r="G38" i="7"/>
  <c r="C38" i="7"/>
  <c r="O37" i="7"/>
  <c r="K37" i="7"/>
  <c r="G37" i="7"/>
  <c r="C37" i="7"/>
  <c r="O36" i="7"/>
  <c r="K36" i="7"/>
  <c r="G36" i="7"/>
  <c r="C36" i="7"/>
  <c r="O35" i="7"/>
  <c r="K35" i="7"/>
  <c r="G35" i="7"/>
  <c r="C35" i="7"/>
  <c r="O34" i="7"/>
  <c r="K34" i="7"/>
  <c r="G34" i="7"/>
  <c r="C34" i="7"/>
  <c r="O33" i="7"/>
  <c r="K33" i="7"/>
  <c r="G33" i="7"/>
  <c r="C33" i="7"/>
  <c r="O32" i="7"/>
  <c r="K32" i="7"/>
  <c r="G32" i="7"/>
  <c r="C32" i="7"/>
  <c r="O31" i="7"/>
  <c r="K31" i="7"/>
  <c r="G31" i="7"/>
  <c r="C31" i="7"/>
  <c r="O30" i="7"/>
  <c r="K30" i="7"/>
  <c r="G30" i="7"/>
  <c r="C30" i="7"/>
  <c r="O29" i="7"/>
  <c r="K29" i="7"/>
  <c r="G29" i="7"/>
  <c r="C29" i="7"/>
  <c r="O28" i="7"/>
  <c r="K28" i="7"/>
  <c r="G28" i="7"/>
  <c r="C28" i="7"/>
  <c r="O27" i="7"/>
  <c r="K27" i="7"/>
  <c r="G27" i="7"/>
  <c r="C27" i="7"/>
  <c r="O26" i="7"/>
  <c r="K26" i="7"/>
  <c r="G26" i="7"/>
  <c r="C26" i="7"/>
  <c r="O25" i="7"/>
  <c r="K25" i="7"/>
  <c r="G25" i="7"/>
  <c r="C25" i="7"/>
  <c r="O24" i="7"/>
  <c r="K24" i="7"/>
  <c r="G24" i="7"/>
  <c r="C24" i="7"/>
  <c r="O23" i="7"/>
  <c r="K23" i="7"/>
  <c r="G23" i="7"/>
  <c r="C23" i="7"/>
  <c r="O22" i="7"/>
  <c r="K22" i="7"/>
  <c r="G22" i="7"/>
  <c r="C22" i="7"/>
  <c r="O21" i="7"/>
  <c r="K21" i="7"/>
  <c r="G21" i="7"/>
  <c r="C21" i="7"/>
  <c r="O20" i="7"/>
  <c r="K20" i="7"/>
  <c r="G20" i="7"/>
  <c r="C20" i="7"/>
  <c r="O19" i="7"/>
  <c r="K19" i="7"/>
  <c r="G19" i="7"/>
  <c r="C19" i="7"/>
  <c r="O18" i="7"/>
  <c r="K18" i="7"/>
  <c r="G18" i="7"/>
  <c r="C18" i="7"/>
  <c r="B18" i="4"/>
  <c r="B10" i="4"/>
  <c r="B17" i="4" s="1"/>
  <c r="C9" i="4" l="1"/>
  <c r="C8" i="4"/>
  <c r="C7" i="4"/>
  <c r="C5" i="4"/>
  <c r="C6" i="4"/>
  <c r="D182" i="3"/>
  <c r="D181" i="3"/>
  <c r="D180" i="3"/>
  <c r="D183" i="3" s="1"/>
  <c r="D175" i="3"/>
  <c r="D174" i="3"/>
  <c r="D173" i="3"/>
  <c r="D176" i="3" s="1"/>
  <c r="D168" i="3"/>
  <c r="D167" i="3"/>
  <c r="D166" i="3"/>
  <c r="D165" i="3"/>
  <c r="D164" i="3"/>
  <c r="D169" i="3" s="1"/>
  <c r="D159" i="3"/>
  <c r="D158" i="3"/>
  <c r="D157" i="3"/>
  <c r="D156" i="3"/>
  <c r="D155" i="3"/>
  <c r="E151" i="3"/>
  <c r="D151" i="3"/>
  <c r="E144" i="3"/>
  <c r="D144" i="3"/>
  <c r="E134" i="3"/>
  <c r="D134" i="3"/>
  <c r="E125" i="3"/>
  <c r="D125" i="3"/>
  <c r="E117" i="3"/>
  <c r="D117" i="3"/>
  <c r="E109" i="3"/>
  <c r="D109" i="3"/>
  <c r="E99" i="3"/>
  <c r="D99" i="3"/>
  <c r="E88" i="3"/>
  <c r="D88" i="3"/>
  <c r="E77" i="3"/>
  <c r="D77" i="3"/>
  <c r="E60" i="3"/>
  <c r="D60" i="3"/>
  <c r="E54" i="3"/>
  <c r="D54" i="3"/>
  <c r="E48" i="3"/>
  <c r="D48" i="3"/>
  <c r="E40" i="3"/>
  <c r="D40" i="3"/>
  <c r="E31" i="3"/>
  <c r="D31" i="3"/>
  <c r="E23" i="3"/>
  <c r="D23" i="3"/>
  <c r="E14" i="3"/>
  <c r="D14" i="3"/>
  <c r="D160" i="3" l="1"/>
</calcChain>
</file>

<file path=xl/sharedStrings.xml><?xml version="1.0" encoding="utf-8"?>
<sst xmlns="http://schemas.openxmlformats.org/spreadsheetml/2006/main" count="1091" uniqueCount="283">
  <si>
    <t>Big Creek - Below Diversion to Highway</t>
  </si>
  <si>
    <t>Date</t>
  </si>
  <si>
    <t>Start Flow (cfs)</t>
  </si>
  <si>
    <t>End Flow (cfs)</t>
  </si>
  <si>
    <t>Flow loss (cfs)</t>
  </si>
  <si>
    <t>Loss Rate (cfs/mi)</t>
  </si>
  <si>
    <t>AVERAGE</t>
  </si>
  <si>
    <t>Deep Creek - N+S Upper to Pool</t>
  </si>
  <si>
    <t>Deep Creek - Pool to Tree</t>
  </si>
  <si>
    <t>Deep Creek - N+S Upper to Tree</t>
  </si>
  <si>
    <t>Emigrant Creek - Scary Bridge to Highway</t>
  </si>
  <si>
    <t>Mill Creek - 2nd bridge to 1st bridge</t>
  </si>
  <si>
    <t>Mill Creek - 1st bridge to highway</t>
  </si>
  <si>
    <t>Mill Creek - 2nd bridge to highway</t>
  </si>
  <si>
    <t>Pine Creek - Campground to Highway</t>
  </si>
  <si>
    <t>Suce Creek - 1st Bridge to Highway</t>
  </si>
  <si>
    <t>Trail Creek - Old Yellowstone Tr to Darrell</t>
  </si>
  <si>
    <t>Trail Creek - Tin Shed + 8mi Ditch to Pine Creek Dr</t>
  </si>
  <si>
    <t>Trail Creek - Pine Creek Dr to Ohair</t>
  </si>
  <si>
    <t>Trail Creek - Tin Shed + 8mi Ditch to Ohair</t>
  </si>
  <si>
    <t>Sixmile Creek - Mountain to Q Bridge (West Fork) + First Bridge (East Fork)</t>
  </si>
  <si>
    <t>Sixmile Creek West Fork - Q Bridge to Muledeer</t>
  </si>
  <si>
    <t>Yellowstone River - Corwin Springs to Carter's Bridge</t>
  </si>
  <si>
    <t>Flow gain (cfs)</t>
  </si>
  <si>
    <t>Yellowstone River - Corwin Springs to Mill Creek</t>
  </si>
  <si>
    <t>Yellowstone River - Mill Creek to Pine Creek</t>
  </si>
  <si>
    <t>Yellowstone River - Pine Creek to Carter's Bridge</t>
  </si>
  <si>
    <t>Stream</t>
  </si>
  <si>
    <t>Site</t>
  </si>
  <si>
    <t>MP</t>
  </si>
  <si>
    <t>TRS</t>
  </si>
  <si>
    <t>Lat</t>
  </si>
  <si>
    <t>Long</t>
  </si>
  <si>
    <t>Inv Date</t>
  </si>
  <si>
    <t>Big Creek</t>
  </si>
  <si>
    <t>Upper</t>
  </si>
  <si>
    <t>marked on bridge rail</t>
  </si>
  <si>
    <t>6S-7E-17DCDD</t>
  </si>
  <si>
    <t>Diversion</t>
  </si>
  <si>
    <t>Cement diversion</t>
  </si>
  <si>
    <t>6S-7E-22DCDD</t>
  </si>
  <si>
    <t>Highway</t>
  </si>
  <si>
    <t>6S-7E-23DBBB</t>
  </si>
  <si>
    <t>Deep Creek</t>
  </si>
  <si>
    <t>North upper</t>
  </si>
  <si>
    <t>mark on culvert</t>
  </si>
  <si>
    <t>3S-10E-29BCCD</t>
  </si>
  <si>
    <t>South upper</t>
  </si>
  <si>
    <t>none</t>
  </si>
  <si>
    <t>3S-10E-31ABBD</t>
  </si>
  <si>
    <t>Pool</t>
  </si>
  <si>
    <t>3S-10E-30CDCA</t>
  </si>
  <si>
    <t>Tree</t>
  </si>
  <si>
    <t>stake</t>
  </si>
  <si>
    <t>3S-9E-36ACAB</t>
  </si>
  <si>
    <t>3S-9E-36ACBC</t>
  </si>
  <si>
    <t>Emigrant Creek</t>
  </si>
  <si>
    <t>Scary bridge</t>
  </si>
  <si>
    <t>6S-8E-14BAAA</t>
  </si>
  <si>
    <t>6S-8E-9BDBD</t>
  </si>
  <si>
    <t>Mill Creek</t>
  </si>
  <si>
    <t>Second bridge</t>
  </si>
  <si>
    <t>6S-9E-3BAAB</t>
  </si>
  <si>
    <t>First bridge</t>
  </si>
  <si>
    <t>5S-9E-29AACC</t>
  </si>
  <si>
    <t>5S-9E-8CCBA</t>
  </si>
  <si>
    <t>Pine Creek</t>
  </si>
  <si>
    <t>Campground</t>
  </si>
  <si>
    <t>4S-10E-8CDBB</t>
  </si>
  <si>
    <t>4S-9E-12BCCC</t>
  </si>
  <si>
    <t>Suce Creek</t>
  </si>
  <si>
    <t>3S-9E-24ADAA</t>
  </si>
  <si>
    <t>3S-9E-24ABCC</t>
  </si>
  <si>
    <t>Trail (East branch)</t>
  </si>
  <si>
    <t>Old Yellowstone Tr</t>
  </si>
  <si>
    <t>marked on bridge deck</t>
  </si>
  <si>
    <t>4S-8E-25BADA</t>
  </si>
  <si>
    <t>Darrel</t>
  </si>
  <si>
    <t>4S-9E-17CCBC</t>
  </si>
  <si>
    <t>Trail (West branch)</t>
  </si>
  <si>
    <t>Tin shed</t>
  </si>
  <si>
    <t>4S-8E-25BCDA</t>
  </si>
  <si>
    <t>Pine Cr Rd</t>
  </si>
  <si>
    <t>4S-9E-3CCDC</t>
  </si>
  <si>
    <t>Ohair</t>
  </si>
  <si>
    <t>3S-9E-27DADA</t>
  </si>
  <si>
    <t>Yellowstone River</t>
  </si>
  <si>
    <t>Corwin Springs</t>
  </si>
  <si>
    <t>USGS</t>
  </si>
  <si>
    <t>8S-8E-30BDCC</t>
  </si>
  <si>
    <t>Mill Creek bridge</t>
  </si>
  <si>
    <t>05S-9E-8BADD</t>
  </si>
  <si>
    <t>Pine Creek bridge</t>
  </si>
  <si>
    <t>4S-9E-11BABB</t>
  </si>
  <si>
    <t>Carter bridge</t>
  </si>
  <si>
    <t>3S-9E-12ABBB</t>
  </si>
  <si>
    <t>Sixmile Creek (East Fork)</t>
  </si>
  <si>
    <t>6S-8E-16CBCB</t>
  </si>
  <si>
    <t>South of split</t>
  </si>
  <si>
    <t>6S-8E-29ACAD</t>
  </si>
  <si>
    <t>Sixmile Creek (West Fork)</t>
  </si>
  <si>
    <t>Muledeer</t>
  </si>
  <si>
    <t>6S-8E-20AAAC</t>
  </si>
  <si>
    <t>Q bridge</t>
  </si>
  <si>
    <t>Sixmile Creek (mountain)</t>
  </si>
  <si>
    <t>Mountain</t>
  </si>
  <si>
    <t>6S-8E-32BDCC</t>
  </si>
  <si>
    <t>05S</t>
  </si>
  <si>
    <t>09E</t>
  </si>
  <si>
    <t>03S</t>
  </si>
  <si>
    <t>04S</t>
  </si>
  <si>
    <t>10E</t>
  </si>
  <si>
    <t>CDDC</t>
  </si>
  <si>
    <t>112DRFT</t>
  </si>
  <si>
    <t>GWCP09</t>
  </si>
  <si>
    <t>NAD83</t>
  </si>
  <si>
    <t>08E</t>
  </si>
  <si>
    <t>DDDD</t>
  </si>
  <si>
    <t>ABAD</t>
  </si>
  <si>
    <t>DBCC</t>
  </si>
  <si>
    <t>06S</t>
  </si>
  <si>
    <t>ACCC</t>
  </si>
  <si>
    <t>DCBC</t>
  </si>
  <si>
    <t>110ALVM</t>
  </si>
  <si>
    <t>07E</t>
  </si>
  <si>
    <t>DBBA</t>
  </si>
  <si>
    <t>124ABSK</t>
  </si>
  <si>
    <t>AADB</t>
  </si>
  <si>
    <t>CAB</t>
  </si>
  <si>
    <t>BACA</t>
  </si>
  <si>
    <t>DCAD</t>
  </si>
  <si>
    <t>ACBC</t>
  </si>
  <si>
    <t>BDCC</t>
  </si>
  <si>
    <t>DDBC</t>
  </si>
  <si>
    <t>330MDSN</t>
  </si>
  <si>
    <t>DDBA</t>
  </si>
  <si>
    <t>DADA</t>
  </si>
  <si>
    <t>CCBC</t>
  </si>
  <si>
    <t>BCAC</t>
  </si>
  <si>
    <t>CDAB</t>
  </si>
  <si>
    <t>111ALVM</t>
  </si>
  <si>
    <t>DCDC</t>
  </si>
  <si>
    <t>ABAA</t>
  </si>
  <si>
    <t>ABC</t>
  </si>
  <si>
    <t>BCBC</t>
  </si>
  <si>
    <t>ADDA</t>
  </si>
  <si>
    <t>CCCC</t>
  </si>
  <si>
    <t>BCCB</t>
  </si>
  <si>
    <t>ACDA</t>
  </si>
  <si>
    <t>AACB</t>
  </si>
  <si>
    <t>ABBC</t>
  </si>
  <si>
    <t>BDCA</t>
  </si>
  <si>
    <t>BBA</t>
  </si>
  <si>
    <t>07S</t>
  </si>
  <si>
    <t>CBCB</t>
  </si>
  <si>
    <t>DACC</t>
  </si>
  <si>
    <t>500GNSC</t>
  </si>
  <si>
    <t>AAAD</t>
  </si>
  <si>
    <t>BBBA</t>
  </si>
  <si>
    <t>112OTSH</t>
  </si>
  <si>
    <t>BDBD</t>
  </si>
  <si>
    <t>CDDA</t>
  </si>
  <si>
    <t>DAAC</t>
  </si>
  <si>
    <t>AACD</t>
  </si>
  <si>
    <t>CABC</t>
  </si>
  <si>
    <t>CBA</t>
  </si>
  <si>
    <t>BACC</t>
  </si>
  <si>
    <t>AADA</t>
  </si>
  <si>
    <t>CBBD</t>
  </si>
  <si>
    <t>ACCB</t>
  </si>
  <si>
    <t>DBAA</t>
  </si>
  <si>
    <t>CCBD</t>
  </si>
  <si>
    <t>BBCC</t>
  </si>
  <si>
    <t>CACB</t>
  </si>
  <si>
    <t>DDAC</t>
  </si>
  <si>
    <t>DAAD</t>
  </si>
  <si>
    <t>DDCD</t>
  </si>
  <si>
    <t>Latitude</t>
  </si>
  <si>
    <t>Longitude</t>
  </si>
  <si>
    <t>Aquifer</t>
  </si>
  <si>
    <t>Project</t>
  </si>
  <si>
    <t>AAAA</t>
  </si>
  <si>
    <t>CA</t>
  </si>
  <si>
    <t>CBDB</t>
  </si>
  <si>
    <t>ADDB</t>
  </si>
  <si>
    <t>DCAC</t>
  </si>
  <si>
    <t>BDBB</t>
  </si>
  <si>
    <t>ADAB</t>
  </si>
  <si>
    <t>AACA</t>
  </si>
  <si>
    <t>BDAA</t>
  </si>
  <si>
    <t>ABCC</t>
  </si>
  <si>
    <t>210UDFD</t>
  </si>
  <si>
    <t>BDCB</t>
  </si>
  <si>
    <t>CAAA</t>
  </si>
  <si>
    <t>ACCD</t>
  </si>
  <si>
    <t>DBCD</t>
  </si>
  <si>
    <t>BCC</t>
  </si>
  <si>
    <t>DA</t>
  </si>
  <si>
    <t>DCAA</t>
  </si>
  <si>
    <t>ACBB</t>
  </si>
  <si>
    <t>CACC</t>
  </si>
  <si>
    <t>BABC</t>
  </si>
  <si>
    <t>ADAD</t>
  </si>
  <si>
    <t>DDBD</t>
  </si>
  <si>
    <t>CCAA</t>
  </si>
  <si>
    <t>BBCA</t>
  </si>
  <si>
    <t>BBB</t>
  </si>
  <si>
    <t>300UDFD</t>
  </si>
  <si>
    <t>BBAA</t>
  </si>
  <si>
    <t>ADCD</t>
  </si>
  <si>
    <t>120SDMS</t>
  </si>
  <si>
    <t>DBD</t>
  </si>
  <si>
    <t>DBDA</t>
  </si>
  <si>
    <t>BCDD</t>
  </si>
  <si>
    <t>ADCB</t>
  </si>
  <si>
    <t>DDB</t>
  </si>
  <si>
    <t>DAAB</t>
  </si>
  <si>
    <t>DAA</t>
  </si>
  <si>
    <t>CDCD</t>
  </si>
  <si>
    <t>CD</t>
  </si>
  <si>
    <t>CACA</t>
  </si>
  <si>
    <t>BBBD</t>
  </si>
  <si>
    <t>DBDC</t>
  </si>
  <si>
    <t>CCC</t>
  </si>
  <si>
    <t>CCA</t>
  </si>
  <si>
    <t>CDBC</t>
  </si>
  <si>
    <t>DCBB</t>
  </si>
  <si>
    <t>DCDB</t>
  </si>
  <si>
    <t>GWIC ID</t>
  </si>
  <si>
    <t>Total Depth (ft)</t>
  </si>
  <si>
    <t>SWL (ft bgs)</t>
  </si>
  <si>
    <t>SWL (elevation)</t>
  </si>
  <si>
    <t>SWL Date</t>
  </si>
  <si>
    <t>Ground Elevation</t>
  </si>
  <si>
    <t>LatLong Datum</t>
  </si>
  <si>
    <t>Quarter Section</t>
  </si>
  <si>
    <t>Township</t>
  </si>
  <si>
    <t>Range</t>
  </si>
  <si>
    <t>Section</t>
  </si>
  <si>
    <t>Public Water Supply</t>
  </si>
  <si>
    <t>Livestock</t>
  </si>
  <si>
    <t>Industrial</t>
  </si>
  <si>
    <t>Domestic</t>
  </si>
  <si>
    <t>Irrigation</t>
  </si>
  <si>
    <t>Total</t>
  </si>
  <si>
    <t>SW Irrigation</t>
  </si>
  <si>
    <t>Total GW + SW</t>
  </si>
  <si>
    <t>% GW Used</t>
  </si>
  <si>
    <t>% SW Irr Used</t>
  </si>
  <si>
    <t>Use Type</t>
  </si>
  <si>
    <t>Amount (Mgal/day)</t>
  </si>
  <si>
    <t>Percent of Total Use</t>
  </si>
  <si>
    <t>MEDIAN</t>
  </si>
  <si>
    <t>MINIMUM</t>
  </si>
  <si>
    <t>MAXIMUM</t>
  </si>
  <si>
    <t>SKEWNESS</t>
  </si>
  <si>
    <t>COEFF OF VAR</t>
  </si>
  <si>
    <t>SIGMA (RMS)</t>
  </si>
  <si>
    <t>NUMBER OBS</t>
  </si>
  <si>
    <t>Diff from Median</t>
  </si>
  <si>
    <t>Year</t>
  </si>
  <si>
    <t>Value</t>
  </si>
  <si>
    <t>PARVAL</t>
  </si>
  <si>
    <t>Data from WestMap (https://cefa.dri.edu/Westmap/Westmap_home.php?page=timeseries.php)</t>
  </si>
  <si>
    <t>Jul - Sep 2025</t>
  </si>
  <si>
    <t>Oct - Dec 2025</t>
  </si>
  <si>
    <t>Jan - Mar 2026</t>
  </si>
  <si>
    <t>Apr - Jun 2026</t>
  </si>
  <si>
    <t>Compiled Quarterly Departure from Median</t>
  </si>
  <si>
    <t>24-Month Period Ending in September</t>
  </si>
  <si>
    <t>24-Month Period Ending in December</t>
  </si>
  <si>
    <t>24-Month Period Ending in March</t>
  </si>
  <si>
    <t>24-Month Period Ending in June</t>
  </si>
  <si>
    <t xml:space="preserve"> </t>
  </si>
  <si>
    <r>
      <t xml:space="preserve">Data from USGS </t>
    </r>
    <r>
      <rPr>
        <sz val="11"/>
        <color theme="1"/>
        <rFont val="Aptos Narrow"/>
        <family val="2"/>
      </rPr>
      <t>–</t>
    </r>
    <r>
      <rPr>
        <sz val="11"/>
        <color theme="1"/>
        <rFont val="Calibri"/>
        <family val="2"/>
        <scheme val="minor"/>
      </rPr>
      <t xml:space="preserve"> Dieter and others (2015)</t>
    </r>
  </si>
  <si>
    <t>Data from MBMG, 2005</t>
  </si>
  <si>
    <t>Data from MBMG, 2005, appendix F</t>
  </si>
  <si>
    <t>MBMG GWAA 9-03</t>
  </si>
  <si>
    <t>Table A1. Groundwater Elevation Data Used for Potentiometric Surface</t>
  </si>
  <si>
    <t>Table A2. Surface Water Gaging Locations</t>
  </si>
  <si>
    <t>Table A3. Stream Loss Calculations</t>
  </si>
  <si>
    <t>Table A4. Well Use Statistics</t>
  </si>
  <si>
    <t>Table A5. Precipitation Data: 24-Month Period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</si>
</sst>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color theme="1"/>
      <name val="Aptos Narrow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26">
    <xf numFmtId="0" fontId="0" fillId="0" borderId="0" xfId="0"/>
    <xf numFmtId="0" fontId="3" fillId="0" borderId="0" xfId="0" applyFont="1"/>
    <xf numFmtId="0" fontId="2" fillId="0" borderId="0" xfId="0" applyFont="1"/>
    <xf numFmtId="14" fontId="0" fillId="0" borderId="0" xfId="0" applyNumberFormat="1"/>
    <xf numFmtId="0" fontId="0" fillId="0" borderId="0" xfId="0" applyAlignment="1">
      <alignment horizontal="center"/>
    </xf>
    <xf numFmtId="164" fontId="4" fillId="0" borderId="0" xfId="0" applyNumberFormat="1" applyFont="1" applyAlignment="1">
      <alignment horizontal="center"/>
    </xf>
    <xf numFmtId="0" fontId="4" fillId="0" borderId="0" xfId="0" applyFont="1" applyAlignment="1">
      <alignment horizontal="center"/>
    </xf>
    <xf numFmtId="14" fontId="0" fillId="0" borderId="0" xfId="0" applyNumberFormat="1" applyAlignment="1">
      <alignment horizontal="left"/>
    </xf>
    <xf numFmtId="14" fontId="2" fillId="0" borderId="0" xfId="0" applyNumberFormat="1" applyFont="1" applyAlignment="1">
      <alignment horizontal="left"/>
    </xf>
    <xf numFmtId="0" fontId="0" fillId="0" borderId="0" xfId="0" applyAlignment="1">
      <alignment horizontal="left"/>
    </xf>
    <xf numFmtId="0" fontId="2" fillId="0" borderId="0" xfId="0" applyFont="1" applyAlignment="1">
      <alignment horizontal="left"/>
    </xf>
    <xf numFmtId="1" fontId="2" fillId="0" borderId="0" xfId="0" applyNumberFormat="1" applyFont="1" applyAlignment="1">
      <alignment horizontal="center"/>
    </xf>
    <xf numFmtId="0" fontId="0" fillId="0" borderId="0" xfId="0" applyFont="1"/>
    <xf numFmtId="0" fontId="0" fillId="0" borderId="0" xfId="0" applyFont="1" applyAlignment="1">
      <alignment horizontal="center"/>
    </xf>
    <xf numFmtId="14" fontId="0" fillId="0" borderId="0" xfId="0" applyNumberFormat="1" applyFont="1" applyAlignment="1">
      <alignment horizontal="center"/>
    </xf>
    <xf numFmtId="0" fontId="2" fillId="0" borderId="0" xfId="0" applyFont="1" applyAlignment="1">
      <alignment horizontal="center"/>
    </xf>
    <xf numFmtId="2" fontId="0" fillId="0" borderId="0" xfId="0" applyNumberFormat="1"/>
    <xf numFmtId="9" fontId="0" fillId="0" borderId="0" xfId="1" applyFont="1"/>
    <xf numFmtId="0" fontId="5" fillId="0" borderId="0" xfId="0" applyFont="1"/>
    <xf numFmtId="0" fontId="0" fillId="0" borderId="0" xfId="0" applyAlignment="1">
      <alignment vertical="center" wrapText="1"/>
    </xf>
    <xf numFmtId="0" fontId="0" fillId="0" borderId="0" xfId="0" applyAlignment="1">
      <alignment horizontal="right" vertical="center" wrapText="1"/>
    </xf>
    <xf numFmtId="0" fontId="0" fillId="0" borderId="0" xfId="0" applyAlignment="1">
      <alignment horizontal="center" vertical="center" wrapText="1"/>
    </xf>
    <xf numFmtId="0" fontId="3" fillId="0" borderId="0" xfId="0" applyFont="1" applyAlignment="1">
      <alignment horizontal="left"/>
    </xf>
    <xf numFmtId="0" fontId="0" fillId="0" borderId="0" xfId="0" applyFont="1" applyAlignment="1">
      <alignment horizontal="left"/>
    </xf>
    <xf numFmtId="0" fontId="6" fillId="0" borderId="0" xfId="0" applyFont="1" applyFill="1" applyAlignment="1">
      <alignment horizontal="left"/>
    </xf>
    <xf numFmtId="14" fontId="0" fillId="0" borderId="0" xfId="0" applyNumberFormat="1" applyAlignment="1">
      <alignment horizontal="center"/>
    </xf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99A49D-C79C-4FC2-990E-833A80AC7B53}">
  <dimension ref="A1:O125"/>
  <sheetViews>
    <sheetView tabSelected="1" workbookViewId="0">
      <selection activeCell="A2" sqref="A2"/>
    </sheetView>
  </sheetViews>
  <sheetFormatPr defaultRowHeight="14.3"/>
  <cols>
    <col min="1" max="1" width="9.25" style="9" customWidth="1"/>
    <col min="2" max="2" width="10" bestFit="1" customWidth="1"/>
    <col min="3" max="3" width="11.75" bestFit="1" customWidth="1"/>
    <col min="7" max="7" width="15" bestFit="1" customWidth="1"/>
    <col min="8" max="8" width="14.75" bestFit="1" customWidth="1"/>
    <col min="10" max="10" width="10.875" bestFit="1" customWidth="1"/>
    <col min="11" max="11" width="15.125" bestFit="1" customWidth="1"/>
    <col min="12" max="12" width="12.875" customWidth="1"/>
    <col min="13" max="13" width="16.375" bestFit="1" customWidth="1"/>
    <col min="14" max="14" width="13.375" customWidth="1"/>
  </cols>
  <sheetData>
    <row r="1" spans="1:15" ht="18.7">
      <c r="A1" s="22" t="s">
        <v>277</v>
      </c>
    </row>
    <row r="2" spans="1:15" ht="18.7">
      <c r="A2" s="22" t="s">
        <v>278</v>
      </c>
    </row>
    <row r="4" spans="1:15" ht="14.95">
      <c r="A4" s="10" t="s">
        <v>228</v>
      </c>
      <c r="B4" s="15" t="s">
        <v>177</v>
      </c>
      <c r="C4" s="15" t="s">
        <v>178</v>
      </c>
      <c r="D4" s="15" t="s">
        <v>236</v>
      </c>
      <c r="E4" s="15" t="s">
        <v>237</v>
      </c>
      <c r="F4" s="15" t="s">
        <v>238</v>
      </c>
      <c r="G4" s="15" t="s">
        <v>235</v>
      </c>
      <c r="H4" s="15" t="s">
        <v>229</v>
      </c>
      <c r="I4" s="15" t="s">
        <v>179</v>
      </c>
      <c r="J4" s="15" t="s">
        <v>230</v>
      </c>
      <c r="K4" s="15" t="s">
        <v>231</v>
      </c>
      <c r="L4" s="15" t="s">
        <v>232</v>
      </c>
      <c r="M4" s="15" t="s">
        <v>233</v>
      </c>
      <c r="N4" s="15" t="s">
        <v>234</v>
      </c>
      <c r="O4" s="15" t="s">
        <v>180</v>
      </c>
    </row>
    <row r="5" spans="1:15" ht="14.95">
      <c r="A5" s="23">
        <v>201776</v>
      </c>
      <c r="B5" s="13">
        <v>45.408799999999999</v>
      </c>
      <c r="C5" s="13">
        <v>-110.6695</v>
      </c>
      <c r="D5" s="13" t="s">
        <v>107</v>
      </c>
      <c r="E5" s="13" t="s">
        <v>108</v>
      </c>
      <c r="F5" s="13">
        <v>18</v>
      </c>
      <c r="G5" s="13" t="s">
        <v>158</v>
      </c>
      <c r="H5" s="13">
        <v>159</v>
      </c>
      <c r="I5" s="13" t="s">
        <v>113</v>
      </c>
      <c r="J5" s="13">
        <v>99.03</v>
      </c>
      <c r="K5" s="13">
        <v>4787</v>
      </c>
      <c r="L5" s="14">
        <v>37810</v>
      </c>
      <c r="M5" s="13">
        <v>4886</v>
      </c>
      <c r="N5" s="13" t="s">
        <v>115</v>
      </c>
      <c r="O5" s="13" t="s">
        <v>262</v>
      </c>
    </row>
    <row r="6" spans="1:15" ht="14.95">
      <c r="A6" s="24">
        <v>205550</v>
      </c>
      <c r="B6" s="13">
        <v>45.407499999999999</v>
      </c>
      <c r="C6" s="13">
        <v>-110.6919</v>
      </c>
      <c r="D6" s="13" t="s">
        <v>107</v>
      </c>
      <c r="E6" s="13" t="s">
        <v>116</v>
      </c>
      <c r="F6" s="13">
        <v>14</v>
      </c>
      <c r="G6" s="13" t="s">
        <v>167</v>
      </c>
      <c r="H6" s="13">
        <v>98.5</v>
      </c>
      <c r="I6" s="13" t="s">
        <v>123</v>
      </c>
      <c r="J6" s="13">
        <v>49.29</v>
      </c>
      <c r="K6" s="13">
        <v>4806</v>
      </c>
      <c r="L6" s="14">
        <v>37810</v>
      </c>
      <c r="M6" s="13">
        <v>4855</v>
      </c>
      <c r="N6" s="13" t="s">
        <v>115</v>
      </c>
      <c r="O6" s="13" t="s">
        <v>262</v>
      </c>
    </row>
    <row r="7" spans="1:15" ht="14.95">
      <c r="A7" s="24">
        <v>205557</v>
      </c>
      <c r="B7" s="13">
        <v>45.4084</v>
      </c>
      <c r="C7" s="13">
        <v>-110.67659999999999</v>
      </c>
      <c r="D7" s="13" t="s">
        <v>107</v>
      </c>
      <c r="E7" s="13" t="s">
        <v>116</v>
      </c>
      <c r="F7" s="13">
        <v>13</v>
      </c>
      <c r="G7" s="13" t="s">
        <v>118</v>
      </c>
      <c r="H7" s="13">
        <v>239</v>
      </c>
      <c r="I7" s="13" t="s">
        <v>113</v>
      </c>
      <c r="J7" s="13">
        <v>167.8</v>
      </c>
      <c r="K7" s="13">
        <v>4796</v>
      </c>
      <c r="L7" s="14">
        <v>37810</v>
      </c>
      <c r="M7" s="13">
        <v>4964</v>
      </c>
      <c r="N7" s="13" t="s">
        <v>115</v>
      </c>
      <c r="O7" s="13" t="s">
        <v>262</v>
      </c>
    </row>
    <row r="8" spans="1:15" ht="14.95">
      <c r="A8" s="24">
        <v>185218</v>
      </c>
      <c r="B8" s="13">
        <v>45.546100000000003</v>
      </c>
      <c r="C8" s="13">
        <v>-110.5467</v>
      </c>
      <c r="D8" s="13" t="s">
        <v>109</v>
      </c>
      <c r="E8" s="13" t="s">
        <v>111</v>
      </c>
      <c r="F8" s="13">
        <v>30</v>
      </c>
      <c r="G8" s="13" t="s">
        <v>168</v>
      </c>
      <c r="H8" s="13">
        <v>174</v>
      </c>
      <c r="I8" s="13" t="s">
        <v>113</v>
      </c>
      <c r="J8" s="13">
        <v>111.24</v>
      </c>
      <c r="K8" s="13">
        <v>4876</v>
      </c>
      <c r="L8" s="14">
        <v>37482</v>
      </c>
      <c r="M8" s="13">
        <v>4987</v>
      </c>
      <c r="N8" s="13" t="s">
        <v>115</v>
      </c>
      <c r="O8" s="13" t="s">
        <v>262</v>
      </c>
    </row>
    <row r="9" spans="1:15" ht="14.95">
      <c r="A9" s="24">
        <v>250703</v>
      </c>
      <c r="B9" s="13">
        <v>45.540464999999998</v>
      </c>
      <c r="C9" s="13">
        <v>-110.539115</v>
      </c>
      <c r="D9" s="13" t="s">
        <v>109</v>
      </c>
      <c r="E9" s="13" t="s">
        <v>111</v>
      </c>
      <c r="F9" s="13">
        <v>30</v>
      </c>
      <c r="G9" s="13" t="s">
        <v>112</v>
      </c>
      <c r="H9" s="13">
        <v>239</v>
      </c>
      <c r="I9" s="13" t="s">
        <v>113</v>
      </c>
      <c r="J9" s="13">
        <v>160</v>
      </c>
      <c r="K9" s="13">
        <v>4927</v>
      </c>
      <c r="L9" s="14">
        <v>41501</v>
      </c>
      <c r="M9" s="13">
        <v>5087</v>
      </c>
      <c r="N9" s="13" t="s">
        <v>115</v>
      </c>
      <c r="O9" s="13" t="s">
        <v>114</v>
      </c>
    </row>
    <row r="10" spans="1:15" ht="14.95">
      <c r="A10" s="24">
        <v>162941</v>
      </c>
      <c r="B10" s="13">
        <v>45.39479</v>
      </c>
      <c r="C10" s="13">
        <v>-110.67254</v>
      </c>
      <c r="D10" s="13" t="s">
        <v>107</v>
      </c>
      <c r="E10" s="13" t="s">
        <v>116</v>
      </c>
      <c r="F10" s="13">
        <v>13</v>
      </c>
      <c r="G10" s="13" t="s">
        <v>117</v>
      </c>
      <c r="H10" s="13">
        <v>248</v>
      </c>
      <c r="I10" s="13" t="s">
        <v>113</v>
      </c>
      <c r="J10" s="13">
        <v>163.65</v>
      </c>
      <c r="K10" s="13">
        <v>4801</v>
      </c>
      <c r="L10" s="14">
        <v>42213</v>
      </c>
      <c r="M10" s="13">
        <v>4965</v>
      </c>
      <c r="N10" s="13" t="s">
        <v>115</v>
      </c>
      <c r="O10" s="13" t="s">
        <v>114</v>
      </c>
    </row>
    <row r="11" spans="1:15" ht="14.95">
      <c r="A11" s="24">
        <v>183901</v>
      </c>
      <c r="B11" s="13">
        <v>45.3307</v>
      </c>
      <c r="C11" s="13">
        <v>-110.77070000000001</v>
      </c>
      <c r="D11" s="13" t="s">
        <v>120</v>
      </c>
      <c r="E11" s="13" t="s">
        <v>116</v>
      </c>
      <c r="F11" s="13">
        <v>8</v>
      </c>
      <c r="G11" s="13" t="s">
        <v>169</v>
      </c>
      <c r="H11" s="13">
        <v>28.9</v>
      </c>
      <c r="I11" s="13" t="s">
        <v>123</v>
      </c>
      <c r="J11" s="13">
        <v>17.829999999999998</v>
      </c>
      <c r="K11" s="13">
        <v>4876</v>
      </c>
      <c r="L11" s="14">
        <v>36755</v>
      </c>
      <c r="M11" s="13">
        <v>4894</v>
      </c>
      <c r="N11" s="13" t="s">
        <v>115</v>
      </c>
      <c r="O11" s="13" t="s">
        <v>262</v>
      </c>
    </row>
    <row r="12" spans="1:15" ht="14.95">
      <c r="A12" s="24">
        <v>285937</v>
      </c>
      <c r="B12" s="13">
        <v>45.539189999999998</v>
      </c>
      <c r="C12" s="13">
        <v>-110.55364</v>
      </c>
      <c r="D12" s="13" t="s">
        <v>109</v>
      </c>
      <c r="E12" s="13" t="s">
        <v>108</v>
      </c>
      <c r="F12" s="13">
        <v>36</v>
      </c>
      <c r="G12" s="13" t="s">
        <v>118</v>
      </c>
      <c r="H12" s="13">
        <v>0</v>
      </c>
      <c r="I12" s="13" t="s">
        <v>113</v>
      </c>
      <c r="J12" s="13">
        <v>44.39</v>
      </c>
      <c r="K12" s="13">
        <v>4855</v>
      </c>
      <c r="L12" s="14">
        <v>42240</v>
      </c>
      <c r="M12" s="13">
        <v>4899</v>
      </c>
      <c r="N12" s="13" t="s">
        <v>115</v>
      </c>
      <c r="O12" s="13" t="s">
        <v>114</v>
      </c>
    </row>
    <row r="13" spans="1:15" ht="14.95">
      <c r="A13" s="24">
        <v>183902</v>
      </c>
      <c r="B13" s="13">
        <v>45.314</v>
      </c>
      <c r="C13" s="13">
        <v>-110.80670000000001</v>
      </c>
      <c r="D13" s="13" t="s">
        <v>120</v>
      </c>
      <c r="E13" s="13" t="s">
        <v>124</v>
      </c>
      <c r="F13" s="13">
        <v>13</v>
      </c>
      <c r="G13" s="13" t="s">
        <v>170</v>
      </c>
      <c r="H13" s="13">
        <v>0</v>
      </c>
      <c r="I13" s="13" t="s">
        <v>140</v>
      </c>
      <c r="J13" s="13">
        <v>8.67</v>
      </c>
      <c r="K13" s="13">
        <v>4899</v>
      </c>
      <c r="L13" s="14">
        <v>36748</v>
      </c>
      <c r="M13" s="13">
        <v>4908</v>
      </c>
      <c r="N13" s="13" t="s">
        <v>115</v>
      </c>
      <c r="O13" s="13" t="s">
        <v>262</v>
      </c>
    </row>
    <row r="14" spans="1:15" ht="14.95">
      <c r="A14" s="24">
        <v>183898</v>
      </c>
      <c r="B14" s="13">
        <v>45.353099999999998</v>
      </c>
      <c r="C14" s="13">
        <v>-110.7312</v>
      </c>
      <c r="D14" s="13" t="s">
        <v>107</v>
      </c>
      <c r="E14" s="13" t="s">
        <v>116</v>
      </c>
      <c r="F14" s="13">
        <v>34</v>
      </c>
      <c r="G14" s="13" t="s">
        <v>171</v>
      </c>
      <c r="H14" s="13">
        <v>295</v>
      </c>
      <c r="I14" s="13" t="s">
        <v>113</v>
      </c>
      <c r="J14" s="13">
        <v>75.3</v>
      </c>
      <c r="K14" s="13">
        <v>4923</v>
      </c>
      <c r="L14" s="14">
        <v>36747</v>
      </c>
      <c r="M14" s="13">
        <v>4998</v>
      </c>
      <c r="N14" s="13" t="s">
        <v>115</v>
      </c>
      <c r="O14" s="13" t="s">
        <v>262</v>
      </c>
    </row>
    <row r="15" spans="1:15" ht="14.95">
      <c r="A15" s="24">
        <v>201444</v>
      </c>
      <c r="B15" s="13">
        <v>45.53877</v>
      </c>
      <c r="C15" s="13">
        <v>-110.54728900000001</v>
      </c>
      <c r="D15" s="13" t="s">
        <v>109</v>
      </c>
      <c r="E15" s="13" t="s">
        <v>111</v>
      </c>
      <c r="F15" s="13">
        <v>31</v>
      </c>
      <c r="G15" s="13" t="s">
        <v>172</v>
      </c>
      <c r="H15" s="13">
        <v>44</v>
      </c>
      <c r="I15" s="13" t="s">
        <v>140</v>
      </c>
      <c r="J15" s="13">
        <v>17.23</v>
      </c>
      <c r="K15" s="13">
        <v>4919</v>
      </c>
      <c r="L15" s="14">
        <v>37490</v>
      </c>
      <c r="M15" s="13">
        <v>4936</v>
      </c>
      <c r="N15" s="13" t="s">
        <v>115</v>
      </c>
      <c r="O15" s="13" t="s">
        <v>262</v>
      </c>
    </row>
    <row r="16" spans="1:15" ht="14.95">
      <c r="A16" s="24">
        <v>99843</v>
      </c>
      <c r="B16" s="13">
        <v>45.530029999999996</v>
      </c>
      <c r="C16" s="13">
        <v>-110.53762</v>
      </c>
      <c r="D16" s="13" t="s">
        <v>109</v>
      </c>
      <c r="E16" s="13" t="s">
        <v>111</v>
      </c>
      <c r="F16" s="13">
        <v>31</v>
      </c>
      <c r="G16" s="13" t="s">
        <v>119</v>
      </c>
      <c r="H16" s="13">
        <v>170</v>
      </c>
      <c r="I16" s="13" t="s">
        <v>113</v>
      </c>
      <c r="J16" s="13">
        <v>79.25</v>
      </c>
      <c r="K16" s="13">
        <v>5121</v>
      </c>
      <c r="L16" s="14">
        <v>42226</v>
      </c>
      <c r="M16" s="13">
        <v>5200</v>
      </c>
      <c r="N16" s="13" t="s">
        <v>115</v>
      </c>
      <c r="O16" s="13" t="s">
        <v>114</v>
      </c>
    </row>
    <row r="17" spans="1:15" ht="14.95">
      <c r="A17" s="24">
        <v>103645</v>
      </c>
      <c r="B17" s="13">
        <v>45.265799999999999</v>
      </c>
      <c r="C17" s="13">
        <v>-110.8533</v>
      </c>
      <c r="D17" s="13" t="s">
        <v>120</v>
      </c>
      <c r="E17" s="13" t="s">
        <v>124</v>
      </c>
      <c r="F17" s="13">
        <v>28</v>
      </c>
      <c r="G17" s="13" t="s">
        <v>173</v>
      </c>
      <c r="H17" s="13">
        <v>43.9</v>
      </c>
      <c r="I17" s="13" t="s">
        <v>140</v>
      </c>
      <c r="J17" s="13">
        <v>22.31</v>
      </c>
      <c r="K17" s="13">
        <v>4942</v>
      </c>
      <c r="L17" s="14">
        <v>36733</v>
      </c>
      <c r="M17" s="13">
        <v>4964</v>
      </c>
      <c r="N17" s="13" t="s">
        <v>115</v>
      </c>
      <c r="O17" s="13" t="s">
        <v>262</v>
      </c>
    </row>
    <row r="18" spans="1:15" ht="14.95">
      <c r="A18" s="24">
        <v>170553</v>
      </c>
      <c r="B18" s="13">
        <v>45.345440000000004</v>
      </c>
      <c r="C18" s="13">
        <v>-110.708</v>
      </c>
      <c r="D18" s="13" t="s">
        <v>120</v>
      </c>
      <c r="E18" s="13" t="s">
        <v>116</v>
      </c>
      <c r="F18" s="13">
        <v>2</v>
      </c>
      <c r="G18" s="13" t="s">
        <v>121</v>
      </c>
      <c r="H18" s="13">
        <v>283</v>
      </c>
      <c r="I18" s="13" t="s">
        <v>113</v>
      </c>
      <c r="J18" s="13">
        <v>164.32</v>
      </c>
      <c r="K18" s="13">
        <v>5042</v>
      </c>
      <c r="L18" s="14">
        <v>41502</v>
      </c>
      <c r="M18" s="13">
        <v>5206</v>
      </c>
      <c r="N18" s="13" t="s">
        <v>115</v>
      </c>
      <c r="O18" s="13" t="s">
        <v>114</v>
      </c>
    </row>
    <row r="19" spans="1:15" ht="14.95">
      <c r="A19" s="24">
        <v>168006</v>
      </c>
      <c r="B19" s="13">
        <v>45.542299999999997</v>
      </c>
      <c r="C19" s="13">
        <v>-110.56950000000001</v>
      </c>
      <c r="D19" s="13" t="s">
        <v>109</v>
      </c>
      <c r="E19" s="13" t="s">
        <v>108</v>
      </c>
      <c r="F19" s="13">
        <v>26</v>
      </c>
      <c r="G19" s="13" t="s">
        <v>174</v>
      </c>
      <c r="H19" s="13">
        <v>200</v>
      </c>
      <c r="I19" s="13" t="s">
        <v>134</v>
      </c>
      <c r="J19" s="13">
        <v>125.92</v>
      </c>
      <c r="K19" s="13">
        <v>4640</v>
      </c>
      <c r="L19" s="14">
        <v>36749</v>
      </c>
      <c r="M19" s="13">
        <v>4766</v>
      </c>
      <c r="N19" s="13" t="s">
        <v>115</v>
      </c>
      <c r="O19" s="13" t="s">
        <v>262</v>
      </c>
    </row>
    <row r="20" spans="1:15" ht="14.95">
      <c r="A20" s="24">
        <v>183894</v>
      </c>
      <c r="B20" s="13">
        <v>45.415399999999998</v>
      </c>
      <c r="C20" s="13">
        <v>-110.69289999999999</v>
      </c>
      <c r="D20" s="13" t="s">
        <v>107</v>
      </c>
      <c r="E20" s="13" t="s">
        <v>116</v>
      </c>
      <c r="F20" s="13">
        <v>11</v>
      </c>
      <c r="G20" s="13" t="s">
        <v>175</v>
      </c>
      <c r="H20" s="13">
        <v>70</v>
      </c>
      <c r="I20" s="13" t="s">
        <v>123</v>
      </c>
      <c r="J20" s="13">
        <v>44.95</v>
      </c>
      <c r="K20" s="13">
        <v>4805</v>
      </c>
      <c r="L20" s="14">
        <v>37490</v>
      </c>
      <c r="M20" s="13">
        <v>4850</v>
      </c>
      <c r="N20" s="13" t="s">
        <v>115</v>
      </c>
      <c r="O20" s="13" t="s">
        <v>262</v>
      </c>
    </row>
    <row r="21" spans="1:15" ht="14.95">
      <c r="A21" s="24">
        <v>121213</v>
      </c>
      <c r="B21" s="13">
        <v>45.495699999999999</v>
      </c>
      <c r="C21" s="13">
        <v>-110.57259999999999</v>
      </c>
      <c r="D21" s="13" t="s">
        <v>110</v>
      </c>
      <c r="E21" s="13" t="s">
        <v>108</v>
      </c>
      <c r="F21" s="13">
        <v>14</v>
      </c>
      <c r="G21" s="13" t="s">
        <v>149</v>
      </c>
      <c r="H21" s="13">
        <v>230</v>
      </c>
      <c r="I21" s="13" t="s">
        <v>113</v>
      </c>
      <c r="J21" s="13">
        <v>151.22</v>
      </c>
      <c r="K21" s="13">
        <v>4720</v>
      </c>
      <c r="L21" s="14">
        <v>36744</v>
      </c>
      <c r="M21" s="13">
        <v>4871</v>
      </c>
      <c r="N21" s="13" t="s">
        <v>115</v>
      </c>
      <c r="O21" s="13" t="s">
        <v>262</v>
      </c>
    </row>
    <row r="22" spans="1:15" ht="14.95">
      <c r="A22" s="24">
        <v>134021</v>
      </c>
      <c r="B22" s="13">
        <v>45.396940000000001</v>
      </c>
      <c r="C22" s="13">
        <v>-110.70193</v>
      </c>
      <c r="D22" s="13" t="s">
        <v>107</v>
      </c>
      <c r="E22" s="13" t="s">
        <v>116</v>
      </c>
      <c r="F22" s="13">
        <v>14</v>
      </c>
      <c r="G22" s="13" t="s">
        <v>122</v>
      </c>
      <c r="H22" s="13">
        <v>63</v>
      </c>
      <c r="I22" s="13" t="s">
        <v>123</v>
      </c>
      <c r="J22" s="13">
        <v>19.46</v>
      </c>
      <c r="K22" s="13">
        <v>4821</v>
      </c>
      <c r="L22" s="14">
        <v>42271</v>
      </c>
      <c r="M22" s="13">
        <v>4840</v>
      </c>
      <c r="N22" s="13" t="s">
        <v>115</v>
      </c>
      <c r="O22" s="13" t="s">
        <v>114</v>
      </c>
    </row>
    <row r="23" spans="1:15" ht="14.95">
      <c r="A23" s="24">
        <v>183896</v>
      </c>
      <c r="B23" s="13">
        <v>45.322499999999998</v>
      </c>
      <c r="C23" s="13">
        <v>-110.7826</v>
      </c>
      <c r="D23" s="13" t="s">
        <v>120</v>
      </c>
      <c r="E23" s="13" t="s">
        <v>116</v>
      </c>
      <c r="F23" s="13">
        <v>7</v>
      </c>
      <c r="G23" s="13" t="s">
        <v>176</v>
      </c>
      <c r="H23" s="13">
        <v>81.400000000000006</v>
      </c>
      <c r="I23" s="13" t="s">
        <v>123</v>
      </c>
      <c r="J23" s="13">
        <v>35.86</v>
      </c>
      <c r="K23" s="13">
        <v>4890</v>
      </c>
      <c r="L23" s="14">
        <v>36754</v>
      </c>
      <c r="M23" s="13">
        <v>4926</v>
      </c>
      <c r="N23" s="13" t="s">
        <v>115</v>
      </c>
      <c r="O23" s="13" t="s">
        <v>262</v>
      </c>
    </row>
    <row r="24" spans="1:15" ht="14.95">
      <c r="A24" s="24">
        <v>193967</v>
      </c>
      <c r="B24" s="13">
        <v>45.328659999999999</v>
      </c>
      <c r="C24" s="13">
        <v>-110.82929</v>
      </c>
      <c r="D24" s="13" t="s">
        <v>120</v>
      </c>
      <c r="E24" s="13" t="s">
        <v>124</v>
      </c>
      <c r="F24" s="13">
        <v>11</v>
      </c>
      <c r="G24" s="13" t="s">
        <v>125</v>
      </c>
      <c r="H24" s="13">
        <v>360</v>
      </c>
      <c r="I24" s="13" t="s">
        <v>126</v>
      </c>
      <c r="J24" s="13">
        <v>143.94999999999999</v>
      </c>
      <c r="K24" s="13">
        <v>5217</v>
      </c>
      <c r="L24" s="14">
        <v>42221</v>
      </c>
      <c r="M24" s="13">
        <v>5361</v>
      </c>
      <c r="N24" s="13" t="s">
        <v>115</v>
      </c>
      <c r="O24" s="13" t="s">
        <v>114</v>
      </c>
    </row>
    <row r="25" spans="1:15" ht="14.95">
      <c r="A25" s="24">
        <v>170555</v>
      </c>
      <c r="B25" s="13">
        <v>45.304200000000002</v>
      </c>
      <c r="C25" s="13">
        <v>-110.7619</v>
      </c>
      <c r="D25" s="13" t="s">
        <v>120</v>
      </c>
      <c r="E25" s="13" t="s">
        <v>116</v>
      </c>
      <c r="F25" s="13">
        <v>20</v>
      </c>
      <c r="G25" s="13" t="s">
        <v>181</v>
      </c>
      <c r="H25" s="13">
        <v>80.400000000000006</v>
      </c>
      <c r="I25" s="13" t="s">
        <v>113</v>
      </c>
      <c r="J25" s="13">
        <v>41.98</v>
      </c>
      <c r="K25" s="13">
        <v>5047</v>
      </c>
      <c r="L25" s="14">
        <v>37490</v>
      </c>
      <c r="M25" s="13">
        <v>5089</v>
      </c>
      <c r="N25" s="13" t="s">
        <v>115</v>
      </c>
      <c r="O25" s="13" t="s">
        <v>262</v>
      </c>
    </row>
    <row r="26" spans="1:15" ht="14.95">
      <c r="A26" s="24">
        <v>211240</v>
      </c>
      <c r="B26" s="13">
        <v>45.304575</v>
      </c>
      <c r="C26" s="13">
        <v>-110.763401</v>
      </c>
      <c r="D26" s="13" t="s">
        <v>120</v>
      </c>
      <c r="E26" s="13" t="s">
        <v>116</v>
      </c>
      <c r="F26" s="13">
        <v>20</v>
      </c>
      <c r="G26" s="13" t="s">
        <v>127</v>
      </c>
      <c r="H26" s="13">
        <v>92</v>
      </c>
      <c r="I26" s="13" t="s">
        <v>113</v>
      </c>
      <c r="J26" s="13">
        <v>53.76</v>
      </c>
      <c r="K26" s="13">
        <v>5043</v>
      </c>
      <c r="L26" s="14">
        <v>41502</v>
      </c>
      <c r="M26" s="13">
        <v>5097</v>
      </c>
      <c r="N26" s="13" t="s">
        <v>115</v>
      </c>
      <c r="O26" s="13" t="s">
        <v>114</v>
      </c>
    </row>
    <row r="27" spans="1:15" ht="14.95">
      <c r="A27" s="24">
        <v>102580</v>
      </c>
      <c r="B27" s="13">
        <v>45.3566</v>
      </c>
      <c r="C27" s="13">
        <v>-110.7268</v>
      </c>
      <c r="D27" s="13" t="s">
        <v>107</v>
      </c>
      <c r="E27" s="13" t="s">
        <v>116</v>
      </c>
      <c r="F27" s="13">
        <v>34</v>
      </c>
      <c r="G27" s="13" t="s">
        <v>128</v>
      </c>
      <c r="H27" s="13">
        <v>155</v>
      </c>
      <c r="I27" s="13" t="s">
        <v>113</v>
      </c>
      <c r="J27" s="13">
        <v>95.98</v>
      </c>
      <c r="K27" s="13">
        <v>4894</v>
      </c>
      <c r="L27" s="14">
        <v>42681</v>
      </c>
      <c r="M27" s="13">
        <v>4990</v>
      </c>
      <c r="N27" s="13" t="s">
        <v>115</v>
      </c>
      <c r="O27" s="13" t="s">
        <v>114</v>
      </c>
    </row>
    <row r="28" spans="1:15" ht="14.95">
      <c r="A28" s="24">
        <v>138754</v>
      </c>
      <c r="B28" s="13">
        <v>45.545400000000001</v>
      </c>
      <c r="C28" s="13">
        <v>-110.538</v>
      </c>
      <c r="D28" s="13" t="s">
        <v>109</v>
      </c>
      <c r="E28" s="13" t="s">
        <v>111</v>
      </c>
      <c r="F28" s="13">
        <v>30</v>
      </c>
      <c r="G28" s="13" t="s">
        <v>182</v>
      </c>
      <c r="H28" s="13">
        <v>252</v>
      </c>
      <c r="I28" s="13" t="s">
        <v>113</v>
      </c>
      <c r="J28" s="13">
        <v>176.98</v>
      </c>
      <c r="K28" s="13">
        <v>4918</v>
      </c>
      <c r="L28" s="14">
        <v>37491</v>
      </c>
      <c r="M28" s="13">
        <v>5095</v>
      </c>
      <c r="N28" s="13" t="s">
        <v>115</v>
      </c>
      <c r="O28" s="13" t="s">
        <v>262</v>
      </c>
    </row>
    <row r="29" spans="1:15" ht="14.95">
      <c r="A29" s="24">
        <v>257365</v>
      </c>
      <c r="B29" s="13">
        <v>45.333739999999999</v>
      </c>
      <c r="C29" s="13">
        <v>-110.75306999999999</v>
      </c>
      <c r="D29" s="13" t="s">
        <v>120</v>
      </c>
      <c r="E29" s="13" t="s">
        <v>116</v>
      </c>
      <c r="F29" s="13">
        <v>9</v>
      </c>
      <c r="G29" s="13" t="s">
        <v>129</v>
      </c>
      <c r="H29" s="13">
        <v>55</v>
      </c>
      <c r="I29" s="13" t="s">
        <v>123</v>
      </c>
      <c r="J29" s="13">
        <v>40.42</v>
      </c>
      <c r="K29" s="13">
        <v>4892</v>
      </c>
      <c r="L29" s="14">
        <v>41571</v>
      </c>
      <c r="M29" s="13">
        <v>4932</v>
      </c>
      <c r="N29" s="13" t="s">
        <v>115</v>
      </c>
      <c r="O29" s="13" t="s">
        <v>114</v>
      </c>
    </row>
    <row r="30" spans="1:15" ht="14.95">
      <c r="A30" s="24">
        <v>131520</v>
      </c>
      <c r="B30" s="13">
        <v>45.461100000000002</v>
      </c>
      <c r="C30" s="13">
        <v>-110.62569999999999</v>
      </c>
      <c r="D30" s="13" t="s">
        <v>110</v>
      </c>
      <c r="E30" s="13" t="s">
        <v>108</v>
      </c>
      <c r="F30" s="13">
        <v>28</v>
      </c>
      <c r="G30" s="13" t="s">
        <v>183</v>
      </c>
      <c r="H30" s="13">
        <v>140</v>
      </c>
      <c r="I30" s="13" t="s">
        <v>159</v>
      </c>
      <c r="J30" s="13">
        <v>98.63</v>
      </c>
      <c r="K30" s="13">
        <v>4737</v>
      </c>
      <c r="L30" s="14">
        <v>36743</v>
      </c>
      <c r="M30" s="13">
        <v>4836</v>
      </c>
      <c r="N30" s="13" t="s">
        <v>115</v>
      </c>
      <c r="O30" s="13" t="s">
        <v>262</v>
      </c>
    </row>
    <row r="31" spans="1:15" ht="14.95">
      <c r="A31" s="24">
        <v>102623</v>
      </c>
      <c r="B31" s="13">
        <v>45.382199999999997</v>
      </c>
      <c r="C31" s="13">
        <v>-110.65582999999999</v>
      </c>
      <c r="D31" s="13" t="s">
        <v>107</v>
      </c>
      <c r="E31" s="13" t="s">
        <v>108</v>
      </c>
      <c r="F31" s="13">
        <v>19</v>
      </c>
      <c r="G31" s="13" t="s">
        <v>130</v>
      </c>
      <c r="H31" s="13">
        <v>300</v>
      </c>
      <c r="I31" s="13" t="s">
        <v>113</v>
      </c>
      <c r="J31" s="13">
        <v>234.11</v>
      </c>
      <c r="K31" s="13">
        <v>4812</v>
      </c>
      <c r="L31" s="14">
        <v>42236</v>
      </c>
      <c r="M31" s="13">
        <v>5046</v>
      </c>
      <c r="N31" s="13" t="s">
        <v>115</v>
      </c>
      <c r="O31" s="13" t="s">
        <v>114</v>
      </c>
    </row>
    <row r="32" spans="1:15" ht="14.95">
      <c r="A32" s="24">
        <v>175962</v>
      </c>
      <c r="B32" s="13">
        <v>45.374339999999997</v>
      </c>
      <c r="C32" s="13">
        <v>-110.73457000000001</v>
      </c>
      <c r="D32" s="13" t="s">
        <v>107</v>
      </c>
      <c r="E32" s="13" t="s">
        <v>116</v>
      </c>
      <c r="F32" s="13">
        <v>28</v>
      </c>
      <c r="G32" s="13" t="s">
        <v>184</v>
      </c>
      <c r="H32" s="13">
        <v>230</v>
      </c>
      <c r="I32" s="13" t="s">
        <v>126</v>
      </c>
      <c r="J32" s="13">
        <v>102.19</v>
      </c>
      <c r="K32" s="13">
        <v>4913</v>
      </c>
      <c r="L32" s="14">
        <v>37490</v>
      </c>
      <c r="M32" s="13">
        <v>5015</v>
      </c>
      <c r="N32" s="13" t="s">
        <v>115</v>
      </c>
      <c r="O32" s="13" t="s">
        <v>262</v>
      </c>
    </row>
    <row r="33" spans="1:15" ht="14.95">
      <c r="A33" s="24">
        <v>138756</v>
      </c>
      <c r="B33" s="13">
        <v>45.409638999999999</v>
      </c>
      <c r="C33" s="13">
        <v>-110.609865</v>
      </c>
      <c r="D33" s="13" t="s">
        <v>107</v>
      </c>
      <c r="E33" s="13" t="s">
        <v>108</v>
      </c>
      <c r="F33" s="13">
        <v>9</v>
      </c>
      <c r="G33" s="13" t="s">
        <v>117</v>
      </c>
      <c r="H33" s="13">
        <v>200</v>
      </c>
      <c r="I33" s="13" t="s">
        <v>113</v>
      </c>
      <c r="J33" s="13">
        <v>157.04</v>
      </c>
      <c r="K33" s="13">
        <v>4803</v>
      </c>
      <c r="L33" s="14">
        <v>37491</v>
      </c>
      <c r="M33" s="13">
        <v>4960</v>
      </c>
      <c r="N33" s="13" t="s">
        <v>115</v>
      </c>
      <c r="O33" s="13" t="s">
        <v>262</v>
      </c>
    </row>
    <row r="34" spans="1:15" ht="14.95">
      <c r="A34" s="24">
        <v>183892</v>
      </c>
      <c r="B34" s="13">
        <v>45.324100000000001</v>
      </c>
      <c r="C34" s="13">
        <v>-110.74850000000001</v>
      </c>
      <c r="D34" s="13" t="s">
        <v>120</v>
      </c>
      <c r="E34" s="13" t="s">
        <v>116</v>
      </c>
      <c r="F34" s="13">
        <v>9</v>
      </c>
      <c r="G34" s="13" t="s">
        <v>185</v>
      </c>
      <c r="H34" s="13">
        <v>30.5</v>
      </c>
      <c r="I34" s="13" t="s">
        <v>140</v>
      </c>
      <c r="J34" s="13">
        <v>19.16</v>
      </c>
      <c r="K34" s="13">
        <v>5002</v>
      </c>
      <c r="L34" s="14">
        <v>37490</v>
      </c>
      <c r="M34" s="13">
        <v>5021</v>
      </c>
      <c r="N34" s="13" t="s">
        <v>115</v>
      </c>
      <c r="O34" s="13" t="s">
        <v>262</v>
      </c>
    </row>
    <row r="35" spans="1:15" ht="14.95">
      <c r="A35" s="24">
        <v>99832</v>
      </c>
      <c r="B35" s="13">
        <v>45.542499999999997</v>
      </c>
      <c r="C35" s="13">
        <v>-110.5506</v>
      </c>
      <c r="D35" s="13" t="s">
        <v>109</v>
      </c>
      <c r="E35" s="13" t="s">
        <v>111</v>
      </c>
      <c r="F35" s="13">
        <v>30</v>
      </c>
      <c r="G35" s="13" t="s">
        <v>186</v>
      </c>
      <c r="H35" s="13">
        <v>280</v>
      </c>
      <c r="I35" s="13" t="s">
        <v>134</v>
      </c>
      <c r="J35" s="13">
        <v>131.41999999999999</v>
      </c>
      <c r="K35" s="13">
        <v>4803</v>
      </c>
      <c r="L35" s="14">
        <v>36752</v>
      </c>
      <c r="M35" s="13">
        <v>4934</v>
      </c>
      <c r="N35" s="13" t="s">
        <v>115</v>
      </c>
      <c r="O35" s="13" t="s">
        <v>262</v>
      </c>
    </row>
    <row r="36" spans="1:15" ht="14.95">
      <c r="A36" s="24">
        <v>101037</v>
      </c>
      <c r="B36" s="13">
        <v>45.464199999999998</v>
      </c>
      <c r="C36" s="13">
        <v>-110.61150000000001</v>
      </c>
      <c r="D36" s="13" t="s">
        <v>110</v>
      </c>
      <c r="E36" s="13" t="s">
        <v>108</v>
      </c>
      <c r="F36" s="13">
        <v>28</v>
      </c>
      <c r="G36" s="13" t="s">
        <v>187</v>
      </c>
      <c r="H36" s="13">
        <v>23.3</v>
      </c>
      <c r="I36" s="13" t="s">
        <v>140</v>
      </c>
      <c r="J36" s="13">
        <v>16.36</v>
      </c>
      <c r="K36" s="13">
        <v>4731</v>
      </c>
      <c r="L36" s="14">
        <v>36766</v>
      </c>
      <c r="M36" s="13">
        <v>4747</v>
      </c>
      <c r="N36" s="13" t="s">
        <v>115</v>
      </c>
      <c r="O36" s="13" t="s">
        <v>262</v>
      </c>
    </row>
    <row r="37" spans="1:15" ht="14.95">
      <c r="A37" s="24">
        <v>73357</v>
      </c>
      <c r="B37" s="13">
        <v>45.465637999999998</v>
      </c>
      <c r="C37" s="13">
        <v>-110.612565</v>
      </c>
      <c r="D37" s="13" t="s">
        <v>110</v>
      </c>
      <c r="E37" s="13" t="s">
        <v>108</v>
      </c>
      <c r="F37" s="13">
        <v>28</v>
      </c>
      <c r="G37" s="13" t="s">
        <v>188</v>
      </c>
      <c r="H37" s="13">
        <v>80</v>
      </c>
      <c r="I37" s="13" t="s">
        <v>140</v>
      </c>
      <c r="J37" s="13">
        <v>28.47</v>
      </c>
      <c r="K37" s="13">
        <v>4730</v>
      </c>
      <c r="L37" s="14">
        <v>36766</v>
      </c>
      <c r="M37" s="13">
        <v>4758</v>
      </c>
      <c r="N37" s="13" t="s">
        <v>115</v>
      </c>
      <c r="O37" s="13" t="s">
        <v>262</v>
      </c>
    </row>
    <row r="38" spans="1:15" ht="14.95">
      <c r="A38" s="24">
        <v>193957</v>
      </c>
      <c r="B38" s="13">
        <v>45.331159999999997</v>
      </c>
      <c r="C38" s="13">
        <v>-110.8111</v>
      </c>
      <c r="D38" s="13" t="s">
        <v>120</v>
      </c>
      <c r="E38" s="13" t="s">
        <v>124</v>
      </c>
      <c r="F38" s="13">
        <v>12</v>
      </c>
      <c r="G38" s="13" t="s">
        <v>131</v>
      </c>
      <c r="H38" s="13">
        <v>420</v>
      </c>
      <c r="I38" s="13" t="s">
        <v>126</v>
      </c>
      <c r="J38" s="13">
        <v>52.07</v>
      </c>
      <c r="K38" s="13">
        <v>5054</v>
      </c>
      <c r="L38" s="14">
        <v>42215</v>
      </c>
      <c r="M38" s="13">
        <v>5106</v>
      </c>
      <c r="N38" s="13" t="s">
        <v>115</v>
      </c>
      <c r="O38" s="13" t="s">
        <v>114</v>
      </c>
    </row>
    <row r="39" spans="1:15" ht="14.95">
      <c r="A39" s="24">
        <v>102557</v>
      </c>
      <c r="B39" s="13">
        <v>45.362499999999997</v>
      </c>
      <c r="C39" s="13">
        <v>-110.7625</v>
      </c>
      <c r="D39" s="13" t="s">
        <v>107</v>
      </c>
      <c r="E39" s="13" t="s">
        <v>116</v>
      </c>
      <c r="F39" s="13">
        <v>32</v>
      </c>
      <c r="G39" s="13" t="s">
        <v>190</v>
      </c>
      <c r="H39" s="13">
        <v>132</v>
      </c>
      <c r="I39" s="13" t="s">
        <v>113</v>
      </c>
      <c r="J39" s="13">
        <v>42.05</v>
      </c>
      <c r="K39" s="13">
        <v>5020</v>
      </c>
      <c r="L39" s="14">
        <v>36763</v>
      </c>
      <c r="M39" s="13">
        <v>5062</v>
      </c>
      <c r="N39" s="13" t="s">
        <v>115</v>
      </c>
      <c r="O39" s="13" t="s">
        <v>262</v>
      </c>
    </row>
    <row r="40" spans="1:15" ht="14.95">
      <c r="A40" s="24">
        <v>102560</v>
      </c>
      <c r="B40" s="13">
        <v>45.362000000000002</v>
      </c>
      <c r="C40" s="13">
        <v>-110.7633</v>
      </c>
      <c r="D40" s="13" t="s">
        <v>107</v>
      </c>
      <c r="E40" s="13" t="s">
        <v>116</v>
      </c>
      <c r="F40" s="13">
        <v>32</v>
      </c>
      <c r="G40" s="13" t="s">
        <v>189</v>
      </c>
      <c r="H40" s="13">
        <v>120</v>
      </c>
      <c r="I40" s="13" t="s">
        <v>113</v>
      </c>
      <c r="J40" s="13">
        <v>57.95</v>
      </c>
      <c r="K40" s="13">
        <v>5031</v>
      </c>
      <c r="L40" s="14">
        <v>36763</v>
      </c>
      <c r="M40" s="13">
        <v>5089</v>
      </c>
      <c r="N40" s="13" t="s">
        <v>115</v>
      </c>
      <c r="O40" s="13" t="s">
        <v>262</v>
      </c>
    </row>
    <row r="41" spans="1:15" ht="14.95">
      <c r="A41" s="24">
        <v>102608</v>
      </c>
      <c r="B41" s="13">
        <v>45.401339</v>
      </c>
      <c r="C41" s="13">
        <v>-110.64056600000001</v>
      </c>
      <c r="D41" s="13" t="s">
        <v>107</v>
      </c>
      <c r="E41" s="13" t="s">
        <v>108</v>
      </c>
      <c r="F41" s="13">
        <v>17</v>
      </c>
      <c r="G41" s="13" t="s">
        <v>193</v>
      </c>
      <c r="H41" s="13">
        <v>117</v>
      </c>
      <c r="I41" s="13" t="s">
        <v>113</v>
      </c>
      <c r="J41" s="13">
        <v>99.76</v>
      </c>
      <c r="K41" s="13">
        <v>4811</v>
      </c>
      <c r="L41" s="14">
        <v>37490</v>
      </c>
      <c r="M41" s="13">
        <v>4911</v>
      </c>
      <c r="N41" s="13" t="s">
        <v>115</v>
      </c>
      <c r="O41" s="13" t="s">
        <v>262</v>
      </c>
    </row>
    <row r="42" spans="1:15" ht="14.95">
      <c r="A42" s="24">
        <v>102536</v>
      </c>
      <c r="B42" s="13">
        <v>45.373339999999999</v>
      </c>
      <c r="C42" s="13">
        <v>-110.761971</v>
      </c>
      <c r="D42" s="13" t="s">
        <v>107</v>
      </c>
      <c r="E42" s="13" t="s">
        <v>116</v>
      </c>
      <c r="F42" s="13">
        <v>29</v>
      </c>
      <c r="G42" s="13" t="s">
        <v>194</v>
      </c>
      <c r="H42" s="13">
        <v>585</v>
      </c>
      <c r="I42" s="13" t="s">
        <v>126</v>
      </c>
      <c r="J42" s="13">
        <v>180.34</v>
      </c>
      <c r="K42" s="13">
        <v>5058</v>
      </c>
      <c r="L42" s="14">
        <v>36765</v>
      </c>
      <c r="M42" s="13">
        <v>5238</v>
      </c>
      <c r="N42" s="13" t="s">
        <v>115</v>
      </c>
      <c r="O42" s="13" t="s">
        <v>262</v>
      </c>
    </row>
    <row r="43" spans="1:15" ht="14.95">
      <c r="A43" s="24">
        <v>149227</v>
      </c>
      <c r="B43" s="13">
        <v>45.202638999999998</v>
      </c>
      <c r="C43" s="13">
        <v>-110.902677</v>
      </c>
      <c r="D43" s="13" t="s">
        <v>153</v>
      </c>
      <c r="E43" s="13" t="s">
        <v>124</v>
      </c>
      <c r="F43" s="13">
        <v>30</v>
      </c>
      <c r="G43" s="13" t="s">
        <v>163</v>
      </c>
      <c r="H43" s="13">
        <v>56</v>
      </c>
      <c r="I43" s="13" t="s">
        <v>140</v>
      </c>
      <c r="J43" s="13">
        <v>26.13</v>
      </c>
      <c r="K43" s="13">
        <v>4993</v>
      </c>
      <c r="L43" s="14">
        <v>37490</v>
      </c>
      <c r="M43" s="13">
        <v>5019</v>
      </c>
      <c r="N43" s="13" t="s">
        <v>115</v>
      </c>
      <c r="O43" s="13" t="s">
        <v>262</v>
      </c>
    </row>
    <row r="44" spans="1:15" ht="14.95">
      <c r="A44" s="24">
        <v>198713</v>
      </c>
      <c r="B44" s="13">
        <v>45.49004</v>
      </c>
      <c r="C44" s="13">
        <v>-110.58235000000001</v>
      </c>
      <c r="D44" s="13" t="s">
        <v>110</v>
      </c>
      <c r="E44" s="13" t="s">
        <v>108</v>
      </c>
      <c r="F44" s="13">
        <v>14</v>
      </c>
      <c r="G44" s="13" t="s">
        <v>132</v>
      </c>
      <c r="H44" s="13">
        <v>60</v>
      </c>
      <c r="I44" s="13" t="s">
        <v>123</v>
      </c>
      <c r="J44" s="13">
        <v>30.3</v>
      </c>
      <c r="K44" s="13">
        <v>4702</v>
      </c>
      <c r="L44" s="14">
        <v>41501</v>
      </c>
      <c r="M44" s="13">
        <v>4732</v>
      </c>
      <c r="N44" s="13" t="s">
        <v>115</v>
      </c>
      <c r="O44" s="13" t="s">
        <v>114</v>
      </c>
    </row>
    <row r="45" spans="1:15" ht="14.95">
      <c r="A45" s="24">
        <v>101007</v>
      </c>
      <c r="B45" s="13">
        <v>45.489910000000002</v>
      </c>
      <c r="C45" s="13">
        <v>-110.582261</v>
      </c>
      <c r="D45" s="13" t="s">
        <v>110</v>
      </c>
      <c r="E45" s="13" t="s">
        <v>108</v>
      </c>
      <c r="F45" s="13">
        <v>14</v>
      </c>
      <c r="G45" s="13" t="s">
        <v>132</v>
      </c>
      <c r="H45" s="13">
        <v>70</v>
      </c>
      <c r="I45" s="13" t="s">
        <v>123</v>
      </c>
      <c r="J45" s="13">
        <v>36.14</v>
      </c>
      <c r="K45" s="13">
        <v>4697</v>
      </c>
      <c r="L45" s="14">
        <v>42871</v>
      </c>
      <c r="M45" s="13">
        <v>4733</v>
      </c>
      <c r="N45" s="13" t="s">
        <v>115</v>
      </c>
      <c r="O45" s="13" t="s">
        <v>114</v>
      </c>
    </row>
    <row r="46" spans="1:15" ht="14.95">
      <c r="A46" s="24">
        <v>183897</v>
      </c>
      <c r="B46" s="13">
        <v>45.32694</v>
      </c>
      <c r="C46" s="13">
        <v>-110.770672</v>
      </c>
      <c r="D46" s="13" t="s">
        <v>120</v>
      </c>
      <c r="E46" s="13" t="s">
        <v>116</v>
      </c>
      <c r="F46" s="13">
        <v>8</v>
      </c>
      <c r="G46" s="13" t="s">
        <v>195</v>
      </c>
      <c r="H46" s="13">
        <v>18</v>
      </c>
      <c r="I46" s="13" t="s">
        <v>140</v>
      </c>
      <c r="J46" s="13">
        <v>12.1</v>
      </c>
      <c r="K46" s="13">
        <v>4883</v>
      </c>
      <c r="L46" s="14">
        <v>36754</v>
      </c>
      <c r="M46" s="13">
        <v>4895</v>
      </c>
      <c r="N46" s="13" t="s">
        <v>115</v>
      </c>
      <c r="O46" s="13" t="s">
        <v>262</v>
      </c>
    </row>
    <row r="47" spans="1:15" ht="14.95">
      <c r="A47" s="24">
        <v>102566</v>
      </c>
      <c r="B47" s="13">
        <v>45.359299999999998</v>
      </c>
      <c r="C47" s="13">
        <v>-110.7724</v>
      </c>
      <c r="D47" s="13" t="s">
        <v>107</v>
      </c>
      <c r="E47" s="13" t="s">
        <v>116</v>
      </c>
      <c r="F47" s="13">
        <v>32</v>
      </c>
      <c r="G47" s="13" t="s">
        <v>196</v>
      </c>
      <c r="H47" s="13">
        <v>30</v>
      </c>
      <c r="I47" s="13" t="s">
        <v>140</v>
      </c>
      <c r="J47" s="13">
        <v>7.74</v>
      </c>
      <c r="K47" s="13">
        <v>5099</v>
      </c>
      <c r="L47" s="14">
        <v>37729</v>
      </c>
      <c r="M47" s="13">
        <v>5107</v>
      </c>
      <c r="N47" s="13" t="s">
        <v>115</v>
      </c>
      <c r="O47" s="13" t="s">
        <v>262</v>
      </c>
    </row>
    <row r="48" spans="1:15" ht="14.95">
      <c r="A48" s="24">
        <v>102464</v>
      </c>
      <c r="B48" s="13">
        <v>45.410139000000001</v>
      </c>
      <c r="C48" s="13">
        <v>-110.73417000000001</v>
      </c>
      <c r="D48" s="13" t="s">
        <v>107</v>
      </c>
      <c r="E48" s="13" t="s">
        <v>116</v>
      </c>
      <c r="F48" s="13">
        <v>9</v>
      </c>
      <c r="G48" s="13" t="s">
        <v>197</v>
      </c>
      <c r="H48" s="13">
        <v>171</v>
      </c>
      <c r="I48" s="13" t="s">
        <v>126</v>
      </c>
      <c r="J48" s="13">
        <v>162.22</v>
      </c>
      <c r="K48" s="13">
        <v>4891</v>
      </c>
      <c r="L48" s="14">
        <v>37111</v>
      </c>
      <c r="M48" s="13">
        <v>5053</v>
      </c>
      <c r="N48" s="13" t="s">
        <v>115</v>
      </c>
      <c r="O48" s="13" t="s">
        <v>262</v>
      </c>
    </row>
    <row r="49" spans="1:15" ht="14.95">
      <c r="A49" s="24">
        <v>211602</v>
      </c>
      <c r="B49" s="13">
        <v>45.466209999999997</v>
      </c>
      <c r="C49" s="13">
        <v>-110.6405</v>
      </c>
      <c r="D49" s="13" t="s">
        <v>110</v>
      </c>
      <c r="E49" s="13" t="s">
        <v>108</v>
      </c>
      <c r="F49" s="13">
        <v>29</v>
      </c>
      <c r="G49" s="13" t="s">
        <v>150</v>
      </c>
      <c r="H49" s="13">
        <v>160</v>
      </c>
      <c r="I49" s="13" t="s">
        <v>159</v>
      </c>
      <c r="J49" s="13">
        <v>126.89</v>
      </c>
      <c r="K49" s="13">
        <v>4728</v>
      </c>
      <c r="L49" s="14">
        <v>37478</v>
      </c>
      <c r="M49" s="13">
        <v>4855</v>
      </c>
      <c r="N49" s="13" t="s">
        <v>115</v>
      </c>
      <c r="O49" s="13" t="s">
        <v>262</v>
      </c>
    </row>
    <row r="50" spans="1:15" ht="14.95">
      <c r="A50" s="24">
        <v>102516</v>
      </c>
      <c r="B50" s="13">
        <v>45.378239000000001</v>
      </c>
      <c r="C50" s="13">
        <v>-110.73477</v>
      </c>
      <c r="D50" s="13" t="s">
        <v>107</v>
      </c>
      <c r="E50" s="13" t="s">
        <v>116</v>
      </c>
      <c r="F50" s="13">
        <v>28</v>
      </c>
      <c r="G50" s="13" t="s">
        <v>127</v>
      </c>
      <c r="H50" s="13">
        <v>250</v>
      </c>
      <c r="I50" s="13" t="s">
        <v>126</v>
      </c>
      <c r="J50" s="13">
        <v>177.9</v>
      </c>
      <c r="K50" s="13">
        <v>4910</v>
      </c>
      <c r="L50" s="14">
        <v>37469</v>
      </c>
      <c r="M50" s="13">
        <v>5088</v>
      </c>
      <c r="N50" s="13" t="s">
        <v>115</v>
      </c>
      <c r="O50" s="13" t="s">
        <v>262</v>
      </c>
    </row>
    <row r="51" spans="1:15">
      <c r="A51" s="24">
        <v>148027</v>
      </c>
      <c r="B51" s="13">
        <v>45.432738999999998</v>
      </c>
      <c r="C51" s="13">
        <v>-110.645267</v>
      </c>
      <c r="D51" s="13" t="s">
        <v>107</v>
      </c>
      <c r="E51" s="13" t="s">
        <v>108</v>
      </c>
      <c r="F51" s="13">
        <v>5</v>
      </c>
      <c r="G51" s="13" t="s">
        <v>192</v>
      </c>
      <c r="H51" s="13">
        <v>100</v>
      </c>
      <c r="I51" s="13" t="s">
        <v>113</v>
      </c>
      <c r="J51" s="13">
        <v>62.63</v>
      </c>
      <c r="K51" s="13">
        <v>4776</v>
      </c>
      <c r="L51" s="14">
        <v>36778</v>
      </c>
      <c r="M51" s="13">
        <v>4839</v>
      </c>
      <c r="N51" s="13" t="s">
        <v>115</v>
      </c>
      <c r="O51" s="13" t="s">
        <v>262</v>
      </c>
    </row>
    <row r="52" spans="1:15">
      <c r="A52" s="24">
        <v>121836</v>
      </c>
      <c r="B52" s="13">
        <v>45.457538</v>
      </c>
      <c r="C52" s="13">
        <v>-110.613365</v>
      </c>
      <c r="D52" s="13" t="s">
        <v>110</v>
      </c>
      <c r="E52" s="13" t="s">
        <v>108</v>
      </c>
      <c r="F52" s="13">
        <v>28</v>
      </c>
      <c r="G52" s="13" t="s">
        <v>155</v>
      </c>
      <c r="H52" s="13">
        <v>63</v>
      </c>
      <c r="I52" s="13" t="s">
        <v>123</v>
      </c>
      <c r="J52" s="13">
        <v>24.63</v>
      </c>
      <c r="K52" s="13">
        <v>4739</v>
      </c>
      <c r="L52" s="14">
        <v>36743</v>
      </c>
      <c r="M52" s="13">
        <v>4764</v>
      </c>
      <c r="N52" s="13" t="s">
        <v>115</v>
      </c>
      <c r="O52" s="13" t="s">
        <v>262</v>
      </c>
    </row>
    <row r="53" spans="1:15">
      <c r="A53" s="24">
        <v>153940</v>
      </c>
      <c r="B53" s="13">
        <v>45.485100000000003</v>
      </c>
      <c r="C53" s="13">
        <v>-110.57470000000001</v>
      </c>
      <c r="D53" s="13" t="s">
        <v>110</v>
      </c>
      <c r="E53" s="13" t="s">
        <v>108</v>
      </c>
      <c r="F53" s="13">
        <v>14</v>
      </c>
      <c r="G53" s="13" t="s">
        <v>198</v>
      </c>
      <c r="H53" s="13">
        <v>117</v>
      </c>
      <c r="I53" s="13" t="s">
        <v>113</v>
      </c>
      <c r="J53" s="13">
        <v>68.739999999999995</v>
      </c>
      <c r="K53" s="13">
        <v>4719</v>
      </c>
      <c r="L53" s="14">
        <v>36744</v>
      </c>
      <c r="M53" s="13">
        <v>4788</v>
      </c>
      <c r="N53" s="13" t="s">
        <v>115</v>
      </c>
      <c r="O53" s="13" t="s">
        <v>262</v>
      </c>
    </row>
    <row r="54" spans="1:15">
      <c r="A54" s="24">
        <v>164156</v>
      </c>
      <c r="B54" s="13">
        <v>45.600456000000001</v>
      </c>
      <c r="C54" s="13">
        <v>-110.574456</v>
      </c>
      <c r="D54" s="13" t="s">
        <v>109</v>
      </c>
      <c r="E54" s="13" t="s">
        <v>108</v>
      </c>
      <c r="F54" s="13">
        <v>2</v>
      </c>
      <c r="G54" s="13" t="s">
        <v>133</v>
      </c>
      <c r="H54" s="13">
        <v>76</v>
      </c>
      <c r="I54" s="13" t="s">
        <v>134</v>
      </c>
      <c r="J54" s="13">
        <v>55.01</v>
      </c>
      <c r="K54" s="13">
        <v>4534</v>
      </c>
      <c r="L54" s="14">
        <v>41243</v>
      </c>
      <c r="M54" s="13">
        <v>4589</v>
      </c>
      <c r="N54" s="13" t="s">
        <v>115</v>
      </c>
      <c r="O54" s="13" t="s">
        <v>114</v>
      </c>
    </row>
    <row r="55" spans="1:15">
      <c r="A55" s="24">
        <v>155222</v>
      </c>
      <c r="B55" s="13">
        <v>45.534599999999998</v>
      </c>
      <c r="C55" s="13">
        <v>-110.5783</v>
      </c>
      <c r="D55" s="13" t="s">
        <v>109</v>
      </c>
      <c r="E55" s="13" t="s">
        <v>108</v>
      </c>
      <c r="F55" s="13">
        <v>35</v>
      </c>
      <c r="G55" s="13" t="s">
        <v>199</v>
      </c>
      <c r="H55" s="13">
        <v>45</v>
      </c>
      <c r="I55" s="13" t="s">
        <v>140</v>
      </c>
      <c r="J55" s="13">
        <v>8.9600000000000009</v>
      </c>
      <c r="K55" s="13">
        <v>4632</v>
      </c>
      <c r="L55" s="14">
        <v>36745</v>
      </c>
      <c r="M55" s="13">
        <v>4641</v>
      </c>
      <c r="N55" s="13" t="s">
        <v>115</v>
      </c>
      <c r="O55" s="13" t="s">
        <v>262</v>
      </c>
    </row>
    <row r="56" spans="1:15">
      <c r="A56" s="24">
        <v>183893</v>
      </c>
      <c r="B56" s="13">
        <v>45.453800000000001</v>
      </c>
      <c r="C56" s="13">
        <v>-110.6494</v>
      </c>
      <c r="D56" s="13" t="s">
        <v>110</v>
      </c>
      <c r="E56" s="13" t="s">
        <v>108</v>
      </c>
      <c r="F56" s="13">
        <v>29</v>
      </c>
      <c r="G56" s="13" t="s">
        <v>146</v>
      </c>
      <c r="H56" s="13">
        <v>0</v>
      </c>
      <c r="I56" s="13" t="s">
        <v>159</v>
      </c>
      <c r="J56" s="13">
        <v>153.85</v>
      </c>
      <c r="K56" s="13">
        <v>4738</v>
      </c>
      <c r="L56" s="14">
        <v>37490</v>
      </c>
      <c r="M56" s="13">
        <v>4892</v>
      </c>
      <c r="N56" s="13" t="s">
        <v>115</v>
      </c>
      <c r="O56" s="13" t="s">
        <v>262</v>
      </c>
    </row>
    <row r="57" spans="1:15">
      <c r="A57" s="24">
        <v>151258</v>
      </c>
      <c r="B57" s="13">
        <v>45.412050000000001</v>
      </c>
      <c r="C57" s="13">
        <v>-110.67458999999999</v>
      </c>
      <c r="D57" s="13" t="s">
        <v>107</v>
      </c>
      <c r="E57" s="13" t="s">
        <v>116</v>
      </c>
      <c r="F57" s="13">
        <v>12</v>
      </c>
      <c r="G57" s="13" t="s">
        <v>135</v>
      </c>
      <c r="H57" s="13">
        <v>111</v>
      </c>
      <c r="I57" s="13" t="s">
        <v>113</v>
      </c>
      <c r="J57" s="13">
        <v>63.21</v>
      </c>
      <c r="K57" s="13">
        <v>4796</v>
      </c>
      <c r="L57" s="14">
        <v>42229</v>
      </c>
      <c r="M57" s="13">
        <v>4859</v>
      </c>
      <c r="N57" s="13" t="s">
        <v>115</v>
      </c>
      <c r="O57" s="13" t="s">
        <v>114</v>
      </c>
    </row>
    <row r="58" spans="1:15">
      <c r="A58" s="24">
        <v>169854</v>
      </c>
      <c r="B58" s="13">
        <v>45.374339999999997</v>
      </c>
      <c r="C58" s="13">
        <v>-110.73336999999999</v>
      </c>
      <c r="D58" s="13" t="s">
        <v>107</v>
      </c>
      <c r="E58" s="13" t="s">
        <v>116</v>
      </c>
      <c r="F58" s="13">
        <v>28</v>
      </c>
      <c r="G58" s="13" t="s">
        <v>145</v>
      </c>
      <c r="H58" s="13">
        <v>207</v>
      </c>
      <c r="I58" s="13" t="s">
        <v>126</v>
      </c>
      <c r="J58" s="13">
        <v>102.65</v>
      </c>
      <c r="K58" s="13">
        <v>4913</v>
      </c>
      <c r="L58" s="14">
        <v>36770</v>
      </c>
      <c r="M58" s="13">
        <v>5016</v>
      </c>
      <c r="N58" s="13" t="s">
        <v>115</v>
      </c>
      <c r="O58" s="13" t="s">
        <v>262</v>
      </c>
    </row>
    <row r="59" spans="1:15">
      <c r="A59" s="24">
        <v>101038</v>
      </c>
      <c r="B59" s="13">
        <v>45.456299999999999</v>
      </c>
      <c r="C59" s="13">
        <v>-110.6228</v>
      </c>
      <c r="D59" s="13" t="s">
        <v>110</v>
      </c>
      <c r="E59" s="13" t="s">
        <v>108</v>
      </c>
      <c r="F59" s="13">
        <v>28</v>
      </c>
      <c r="G59" s="13" t="s">
        <v>200</v>
      </c>
      <c r="H59" s="13">
        <v>41</v>
      </c>
      <c r="I59" s="13" t="s">
        <v>140</v>
      </c>
      <c r="J59" s="13">
        <v>14.76</v>
      </c>
      <c r="K59" s="13">
        <v>4740</v>
      </c>
      <c r="L59" s="14">
        <v>37110</v>
      </c>
      <c r="M59" s="13">
        <v>4755</v>
      </c>
      <c r="N59" s="13" t="s">
        <v>115</v>
      </c>
      <c r="O59" s="13" t="s">
        <v>262</v>
      </c>
    </row>
    <row r="60" spans="1:15">
      <c r="A60" s="24">
        <v>183900</v>
      </c>
      <c r="B60" s="13">
        <v>45.596837000000001</v>
      </c>
      <c r="C60" s="13">
        <v>-110.564063</v>
      </c>
      <c r="D60" s="13" t="s">
        <v>109</v>
      </c>
      <c r="E60" s="13" t="s">
        <v>108</v>
      </c>
      <c r="F60" s="13">
        <v>12</v>
      </c>
      <c r="G60" s="13" t="s">
        <v>201</v>
      </c>
      <c r="H60" s="13">
        <v>25.5</v>
      </c>
      <c r="I60" s="13" t="s">
        <v>140</v>
      </c>
      <c r="J60" s="13">
        <v>7.92</v>
      </c>
      <c r="K60" s="13">
        <v>4549</v>
      </c>
      <c r="L60" s="14">
        <v>37490</v>
      </c>
      <c r="M60" s="13">
        <v>4557</v>
      </c>
      <c r="N60" s="13" t="s">
        <v>115</v>
      </c>
      <c r="O60" s="13" t="s">
        <v>262</v>
      </c>
    </row>
    <row r="61" spans="1:15">
      <c r="A61" s="24">
        <v>99837</v>
      </c>
      <c r="B61" s="13">
        <v>45.540390000000002</v>
      </c>
      <c r="C61" s="13">
        <v>-110.53967</v>
      </c>
      <c r="D61" s="13" t="s">
        <v>109</v>
      </c>
      <c r="E61" s="13" t="s">
        <v>111</v>
      </c>
      <c r="F61" s="13">
        <v>30</v>
      </c>
      <c r="G61" s="13" t="s">
        <v>112</v>
      </c>
      <c r="H61" s="13">
        <v>220</v>
      </c>
      <c r="I61" s="13" t="s">
        <v>113</v>
      </c>
      <c r="J61" s="13">
        <v>112.87</v>
      </c>
      <c r="K61" s="13">
        <v>4968</v>
      </c>
      <c r="L61" s="14">
        <v>41501</v>
      </c>
      <c r="M61" s="13">
        <v>5081</v>
      </c>
      <c r="N61" s="13" t="s">
        <v>115</v>
      </c>
      <c r="O61" s="13" t="s">
        <v>114</v>
      </c>
    </row>
    <row r="62" spans="1:15">
      <c r="A62" s="24">
        <v>175964</v>
      </c>
      <c r="B62" s="13">
        <v>45.361141000000003</v>
      </c>
      <c r="C62" s="13">
        <v>-110.693269</v>
      </c>
      <c r="D62" s="13" t="s">
        <v>107</v>
      </c>
      <c r="E62" s="13" t="s">
        <v>116</v>
      </c>
      <c r="F62" s="13">
        <v>35</v>
      </c>
      <c r="G62" s="13" t="s">
        <v>202</v>
      </c>
      <c r="H62" s="13">
        <v>240</v>
      </c>
      <c r="I62" s="13" t="s">
        <v>113</v>
      </c>
      <c r="J62" s="13">
        <v>195.33</v>
      </c>
      <c r="K62" s="13">
        <v>4911</v>
      </c>
      <c r="L62" s="14">
        <v>36743</v>
      </c>
      <c r="M62" s="13">
        <v>5106</v>
      </c>
      <c r="N62" s="13" t="s">
        <v>115</v>
      </c>
      <c r="O62" s="13" t="s">
        <v>262</v>
      </c>
    </row>
    <row r="63" spans="1:15">
      <c r="A63" s="24">
        <v>184346</v>
      </c>
      <c r="B63" s="13">
        <v>45.352699999999999</v>
      </c>
      <c r="C63" s="13">
        <v>-110.6108</v>
      </c>
      <c r="D63" s="13" t="s">
        <v>107</v>
      </c>
      <c r="E63" s="13" t="s">
        <v>108</v>
      </c>
      <c r="F63" s="13">
        <v>33</v>
      </c>
      <c r="G63" s="13" t="s">
        <v>203</v>
      </c>
      <c r="H63" s="13">
        <v>48</v>
      </c>
      <c r="I63" s="13" t="s">
        <v>140</v>
      </c>
      <c r="J63" s="13">
        <v>15.69</v>
      </c>
      <c r="K63" s="13">
        <v>5203</v>
      </c>
      <c r="L63" s="14">
        <v>36781</v>
      </c>
      <c r="M63" s="13">
        <v>5219</v>
      </c>
      <c r="N63" s="13" t="s">
        <v>115</v>
      </c>
      <c r="O63" s="13" t="s">
        <v>262</v>
      </c>
    </row>
    <row r="64" spans="1:15">
      <c r="A64" s="24">
        <v>155014</v>
      </c>
      <c r="B64" s="13">
        <v>45.41442</v>
      </c>
      <c r="C64" s="13">
        <v>-110.69222000000001</v>
      </c>
      <c r="D64" s="13" t="s">
        <v>107</v>
      </c>
      <c r="E64" s="13" t="s">
        <v>116</v>
      </c>
      <c r="F64" s="13">
        <v>11</v>
      </c>
      <c r="G64" s="13" t="s">
        <v>136</v>
      </c>
      <c r="H64" s="13">
        <v>78.5</v>
      </c>
      <c r="I64" s="13" t="s">
        <v>123</v>
      </c>
      <c r="J64" s="13">
        <v>43.56</v>
      </c>
      <c r="K64" s="13">
        <v>4805</v>
      </c>
      <c r="L64" s="14">
        <v>42222</v>
      </c>
      <c r="M64" s="13">
        <v>4849</v>
      </c>
      <c r="N64" s="13" t="s">
        <v>115</v>
      </c>
      <c r="O64" s="13" t="s">
        <v>114</v>
      </c>
    </row>
    <row r="65" spans="1:15">
      <c r="A65" s="24">
        <v>152007</v>
      </c>
      <c r="B65" s="13">
        <v>45.427138999999997</v>
      </c>
      <c r="C65" s="13">
        <v>-110.64692700000001</v>
      </c>
      <c r="D65" s="13" t="s">
        <v>107</v>
      </c>
      <c r="E65" s="13" t="s">
        <v>108</v>
      </c>
      <c r="F65" s="13">
        <v>5</v>
      </c>
      <c r="G65" s="13" t="s">
        <v>204</v>
      </c>
      <c r="H65" s="13">
        <v>100</v>
      </c>
      <c r="I65" s="13" t="s">
        <v>123</v>
      </c>
      <c r="J65" s="13">
        <v>51.6</v>
      </c>
      <c r="K65" s="13">
        <v>4784</v>
      </c>
      <c r="L65" s="14">
        <v>36778</v>
      </c>
      <c r="M65" s="13">
        <v>4836</v>
      </c>
      <c r="N65" s="13" t="s">
        <v>115</v>
      </c>
      <c r="O65" s="13" t="s">
        <v>262</v>
      </c>
    </row>
    <row r="66" spans="1:15">
      <c r="A66" s="24">
        <v>169858</v>
      </c>
      <c r="B66" s="13">
        <v>45.367358000000003</v>
      </c>
      <c r="C66" s="13">
        <v>-110.628865</v>
      </c>
      <c r="D66" s="13" t="s">
        <v>107</v>
      </c>
      <c r="E66" s="13" t="s">
        <v>108</v>
      </c>
      <c r="F66" s="13">
        <v>28</v>
      </c>
      <c r="G66" s="13" t="s">
        <v>137</v>
      </c>
      <c r="H66" s="13">
        <v>480</v>
      </c>
      <c r="I66" s="13" t="s">
        <v>113</v>
      </c>
      <c r="J66" s="13">
        <v>318.14</v>
      </c>
      <c r="K66" s="13">
        <v>4845</v>
      </c>
      <c r="L66" s="14">
        <v>41507</v>
      </c>
      <c r="M66" s="13">
        <v>5163</v>
      </c>
      <c r="N66" s="13" t="s">
        <v>115</v>
      </c>
      <c r="O66" s="13" t="s">
        <v>114</v>
      </c>
    </row>
    <row r="67" spans="1:15">
      <c r="A67" s="24">
        <v>100991</v>
      </c>
      <c r="B67" s="13">
        <v>45.508400000000002</v>
      </c>
      <c r="C67" s="13">
        <v>-110.58580000000001</v>
      </c>
      <c r="D67" s="13" t="s">
        <v>110</v>
      </c>
      <c r="E67" s="13" t="s">
        <v>108</v>
      </c>
      <c r="F67" s="13">
        <v>11</v>
      </c>
      <c r="G67" s="13" t="s">
        <v>205</v>
      </c>
      <c r="H67" s="13">
        <v>60</v>
      </c>
      <c r="I67" s="13" t="s">
        <v>123</v>
      </c>
      <c r="J67" s="13">
        <v>29.96</v>
      </c>
      <c r="K67" s="13">
        <v>4671</v>
      </c>
      <c r="L67" s="14">
        <v>36750</v>
      </c>
      <c r="M67" s="13">
        <v>4701</v>
      </c>
      <c r="N67" s="13" t="s">
        <v>115</v>
      </c>
      <c r="O67" s="13" t="s">
        <v>262</v>
      </c>
    </row>
    <row r="68" spans="1:15">
      <c r="A68" s="24">
        <v>209229</v>
      </c>
      <c r="B68" s="13">
        <v>45.506149999999998</v>
      </c>
      <c r="C68" s="13">
        <v>-110.58638999999999</v>
      </c>
      <c r="D68" s="13" t="s">
        <v>110</v>
      </c>
      <c r="E68" s="13" t="s">
        <v>108</v>
      </c>
      <c r="F68" s="13">
        <v>11</v>
      </c>
      <c r="G68" s="13" t="s">
        <v>138</v>
      </c>
      <c r="H68" s="13">
        <v>99</v>
      </c>
      <c r="I68" s="13" t="s">
        <v>123</v>
      </c>
      <c r="J68" s="13">
        <v>31.94</v>
      </c>
      <c r="K68" s="13">
        <v>4673</v>
      </c>
      <c r="L68" s="14">
        <v>41199</v>
      </c>
      <c r="M68" s="13">
        <v>4705</v>
      </c>
      <c r="N68" s="13" t="s">
        <v>115</v>
      </c>
      <c r="O68" s="13" t="s">
        <v>114</v>
      </c>
    </row>
    <row r="69" spans="1:15">
      <c r="A69" s="24">
        <v>211235</v>
      </c>
      <c r="B69" s="13">
        <v>45.506140000000002</v>
      </c>
      <c r="C69" s="13">
        <v>-110.58638000000001</v>
      </c>
      <c r="D69" s="13" t="s">
        <v>110</v>
      </c>
      <c r="E69" s="13" t="s">
        <v>108</v>
      </c>
      <c r="F69" s="13">
        <v>11</v>
      </c>
      <c r="G69" s="13" t="s">
        <v>138</v>
      </c>
      <c r="H69" s="13">
        <v>59</v>
      </c>
      <c r="I69" s="13" t="s">
        <v>123</v>
      </c>
      <c r="J69" s="13">
        <v>32.200000000000003</v>
      </c>
      <c r="K69" s="13">
        <v>4673</v>
      </c>
      <c r="L69" s="14">
        <v>41199</v>
      </c>
      <c r="M69" s="13">
        <v>4705</v>
      </c>
      <c r="N69" s="13" t="s">
        <v>115</v>
      </c>
      <c r="O69" s="13" t="s">
        <v>114</v>
      </c>
    </row>
    <row r="70" spans="1:15">
      <c r="A70" s="24">
        <v>211236</v>
      </c>
      <c r="B70" s="13">
        <v>45.505966000000001</v>
      </c>
      <c r="C70" s="13">
        <v>-110.586383</v>
      </c>
      <c r="D70" s="13" t="s">
        <v>110</v>
      </c>
      <c r="E70" s="13" t="s">
        <v>108</v>
      </c>
      <c r="F70" s="13">
        <v>11</v>
      </c>
      <c r="G70" s="13" t="s">
        <v>138</v>
      </c>
      <c r="H70" s="13">
        <v>70</v>
      </c>
      <c r="I70" s="13" t="s">
        <v>123</v>
      </c>
      <c r="J70" s="13">
        <v>31.5</v>
      </c>
      <c r="K70" s="13">
        <v>4673</v>
      </c>
      <c r="L70" s="14">
        <v>41501</v>
      </c>
      <c r="M70" s="13">
        <v>4704</v>
      </c>
      <c r="N70" s="13" t="s">
        <v>115</v>
      </c>
      <c r="O70" s="13" t="s">
        <v>114</v>
      </c>
    </row>
    <row r="71" spans="1:15">
      <c r="A71" s="24">
        <v>103644</v>
      </c>
      <c r="B71" s="13">
        <v>45.295211999999999</v>
      </c>
      <c r="C71" s="13">
        <v>-110.8352</v>
      </c>
      <c r="D71" s="13" t="s">
        <v>120</v>
      </c>
      <c r="E71" s="13" t="s">
        <v>124</v>
      </c>
      <c r="F71" s="13">
        <v>23</v>
      </c>
      <c r="G71" s="13" t="s">
        <v>139</v>
      </c>
      <c r="H71" s="13">
        <v>72</v>
      </c>
      <c r="I71" s="13" t="s">
        <v>140</v>
      </c>
      <c r="J71" s="13">
        <v>9.27</v>
      </c>
      <c r="K71" s="13">
        <v>4922</v>
      </c>
      <c r="L71" s="14">
        <v>42963</v>
      </c>
      <c r="M71" s="13">
        <v>4931</v>
      </c>
      <c r="N71" s="13" t="s">
        <v>115</v>
      </c>
      <c r="O71" s="13" t="s">
        <v>114</v>
      </c>
    </row>
    <row r="72" spans="1:15">
      <c r="A72" s="24">
        <v>99828</v>
      </c>
      <c r="B72" s="13">
        <v>45.569037999999999</v>
      </c>
      <c r="C72" s="13">
        <v>-110.523561</v>
      </c>
      <c r="D72" s="13" t="s">
        <v>109</v>
      </c>
      <c r="E72" s="13" t="s">
        <v>111</v>
      </c>
      <c r="F72" s="13">
        <v>20</v>
      </c>
      <c r="G72" s="13" t="s">
        <v>206</v>
      </c>
      <c r="H72" s="13">
        <v>180</v>
      </c>
      <c r="I72" s="13" t="s">
        <v>207</v>
      </c>
      <c r="J72" s="13">
        <v>27.91</v>
      </c>
      <c r="K72" s="13">
        <v>5114</v>
      </c>
      <c r="L72" s="14">
        <v>36750</v>
      </c>
      <c r="M72" s="13">
        <v>5142</v>
      </c>
      <c r="N72" s="13" t="s">
        <v>115</v>
      </c>
      <c r="O72" s="13" t="s">
        <v>262</v>
      </c>
    </row>
    <row r="73" spans="1:15">
      <c r="A73" s="24">
        <v>176295</v>
      </c>
      <c r="B73" s="13">
        <v>45.305841000000001</v>
      </c>
      <c r="C73" s="13">
        <v>-110.780072</v>
      </c>
      <c r="D73" s="13" t="s">
        <v>120</v>
      </c>
      <c r="E73" s="13" t="s">
        <v>116</v>
      </c>
      <c r="F73" s="13">
        <v>20</v>
      </c>
      <c r="G73" s="13" t="s">
        <v>208</v>
      </c>
      <c r="H73" s="13">
        <v>179</v>
      </c>
      <c r="I73" s="13" t="s">
        <v>126</v>
      </c>
      <c r="J73" s="13">
        <v>121.76</v>
      </c>
      <c r="K73" s="13">
        <v>5064</v>
      </c>
      <c r="L73" s="14">
        <v>37490</v>
      </c>
      <c r="M73" s="13">
        <v>5186</v>
      </c>
      <c r="N73" s="13" t="s">
        <v>115</v>
      </c>
      <c r="O73" s="13" t="s">
        <v>262</v>
      </c>
    </row>
    <row r="74" spans="1:15">
      <c r="A74" s="24">
        <v>166428</v>
      </c>
      <c r="B74" s="13">
        <v>45.295299999999997</v>
      </c>
      <c r="C74" s="13">
        <v>-110.8351</v>
      </c>
      <c r="D74" s="13" t="s">
        <v>153</v>
      </c>
      <c r="E74" s="13" t="s">
        <v>124</v>
      </c>
      <c r="F74" s="13">
        <v>23</v>
      </c>
      <c r="G74" s="13" t="s">
        <v>139</v>
      </c>
      <c r="H74" s="13">
        <v>57.8</v>
      </c>
      <c r="I74" s="13" t="s">
        <v>126</v>
      </c>
      <c r="J74" s="13">
        <v>8.98</v>
      </c>
      <c r="K74" s="13">
        <v>4923</v>
      </c>
      <c r="L74" s="14">
        <v>36734</v>
      </c>
      <c r="M74" s="13">
        <v>4932</v>
      </c>
      <c r="N74" s="13" t="s">
        <v>115</v>
      </c>
      <c r="O74" s="13" t="s">
        <v>262</v>
      </c>
    </row>
    <row r="75" spans="1:15">
      <c r="A75" s="24">
        <v>166671</v>
      </c>
      <c r="B75" s="13">
        <v>45.321809999999999</v>
      </c>
      <c r="C75" s="13">
        <v>-110.70558</v>
      </c>
      <c r="D75" s="13" t="s">
        <v>120</v>
      </c>
      <c r="E75" s="13" t="s">
        <v>116</v>
      </c>
      <c r="F75" s="13">
        <v>11</v>
      </c>
      <c r="G75" s="13" t="s">
        <v>141</v>
      </c>
      <c r="H75" s="13">
        <v>118</v>
      </c>
      <c r="I75" s="13" t="s">
        <v>113</v>
      </c>
      <c r="J75" s="13">
        <v>67.81</v>
      </c>
      <c r="K75" s="13">
        <v>5340</v>
      </c>
      <c r="L75" s="14">
        <v>42674</v>
      </c>
      <c r="M75" s="13">
        <v>5408</v>
      </c>
      <c r="N75" s="13" t="s">
        <v>115</v>
      </c>
      <c r="O75" s="13" t="s">
        <v>114</v>
      </c>
    </row>
    <row r="76" spans="1:15">
      <c r="A76" s="24">
        <v>271796</v>
      </c>
      <c r="B76" s="13">
        <v>45.320700000000002</v>
      </c>
      <c r="C76" s="13">
        <v>-110.70480000000001</v>
      </c>
      <c r="D76" s="13" t="s">
        <v>120</v>
      </c>
      <c r="E76" s="13" t="s">
        <v>116</v>
      </c>
      <c r="F76" s="13">
        <v>14</v>
      </c>
      <c r="G76" s="13" t="s">
        <v>142</v>
      </c>
      <c r="H76" s="13">
        <v>138</v>
      </c>
      <c r="I76" s="13" t="s">
        <v>113</v>
      </c>
      <c r="J76" s="13">
        <v>67.02</v>
      </c>
      <c r="K76" s="13">
        <v>5349</v>
      </c>
      <c r="L76" s="14">
        <v>42674</v>
      </c>
      <c r="M76" s="13">
        <v>5416</v>
      </c>
      <c r="N76" s="13" t="s">
        <v>115</v>
      </c>
      <c r="O76" s="13" t="s">
        <v>114</v>
      </c>
    </row>
    <row r="77" spans="1:15">
      <c r="A77" s="24">
        <v>255229</v>
      </c>
      <c r="B77" s="13">
        <v>45.3187</v>
      </c>
      <c r="C77" s="13">
        <v>-110.7093</v>
      </c>
      <c r="D77" s="13" t="s">
        <v>120</v>
      </c>
      <c r="E77" s="13" t="s">
        <v>116</v>
      </c>
      <c r="F77" s="13">
        <v>14</v>
      </c>
      <c r="G77" s="13" t="s">
        <v>143</v>
      </c>
      <c r="H77" s="13">
        <v>340</v>
      </c>
      <c r="I77" s="13" t="s">
        <v>113</v>
      </c>
      <c r="J77" s="13">
        <v>244.04</v>
      </c>
      <c r="K77" s="13">
        <v>5234</v>
      </c>
      <c r="L77" s="14">
        <v>42674</v>
      </c>
      <c r="M77" s="13">
        <v>5478</v>
      </c>
      <c r="N77" s="13" t="s">
        <v>115</v>
      </c>
      <c r="O77" s="13" t="s">
        <v>114</v>
      </c>
    </row>
    <row r="78" spans="1:15">
      <c r="A78" s="24">
        <v>175955</v>
      </c>
      <c r="B78" s="13">
        <v>45.419438999999997</v>
      </c>
      <c r="C78" s="13">
        <v>-110.693168</v>
      </c>
      <c r="D78" s="13" t="s">
        <v>107</v>
      </c>
      <c r="E78" s="13" t="s">
        <v>116</v>
      </c>
      <c r="F78" s="13">
        <v>11</v>
      </c>
      <c r="G78" s="13" t="s">
        <v>202</v>
      </c>
      <c r="H78" s="13">
        <v>217</v>
      </c>
      <c r="I78" s="13" t="s">
        <v>113</v>
      </c>
      <c r="J78" s="13">
        <v>178.18</v>
      </c>
      <c r="K78" s="13">
        <v>4797</v>
      </c>
      <c r="L78" s="14">
        <v>37490</v>
      </c>
      <c r="M78" s="13">
        <v>4975</v>
      </c>
      <c r="N78" s="13" t="s">
        <v>115</v>
      </c>
      <c r="O78" s="13" t="s">
        <v>262</v>
      </c>
    </row>
    <row r="79" spans="1:15">
      <c r="A79" s="24">
        <v>246145</v>
      </c>
      <c r="B79" s="13">
        <v>45.593646</v>
      </c>
      <c r="C79" s="13">
        <v>-110.569397</v>
      </c>
      <c r="D79" s="13" t="s">
        <v>109</v>
      </c>
      <c r="E79" s="13" t="s">
        <v>108</v>
      </c>
      <c r="F79" s="13">
        <v>11</v>
      </c>
      <c r="G79" s="13" t="s">
        <v>144</v>
      </c>
      <c r="H79" s="13">
        <v>35</v>
      </c>
      <c r="I79" s="13" t="s">
        <v>140</v>
      </c>
      <c r="J79" s="13">
        <v>7.63</v>
      </c>
      <c r="K79" s="13">
        <v>4551</v>
      </c>
      <c r="L79" s="14">
        <v>41501</v>
      </c>
      <c r="M79" s="13">
        <v>4559</v>
      </c>
      <c r="N79" s="13" t="s">
        <v>115</v>
      </c>
      <c r="O79" s="13" t="s">
        <v>114</v>
      </c>
    </row>
    <row r="80" spans="1:15">
      <c r="A80" s="24">
        <v>21567</v>
      </c>
      <c r="B80" s="13">
        <v>45.556187999999999</v>
      </c>
      <c r="C80" s="13">
        <v>-110.575637</v>
      </c>
      <c r="D80" s="13" t="s">
        <v>109</v>
      </c>
      <c r="E80" s="13" t="s">
        <v>108</v>
      </c>
      <c r="F80" s="13">
        <v>23</v>
      </c>
      <c r="G80" s="13" t="s">
        <v>145</v>
      </c>
      <c r="H80" s="13">
        <v>60.5</v>
      </c>
      <c r="I80" s="13" t="s">
        <v>123</v>
      </c>
      <c r="J80" s="13">
        <v>29.5</v>
      </c>
      <c r="K80" s="13">
        <v>4609</v>
      </c>
      <c r="L80" s="14">
        <v>41501</v>
      </c>
      <c r="M80" s="13">
        <v>4638</v>
      </c>
      <c r="N80" s="13" t="s">
        <v>115</v>
      </c>
      <c r="O80" s="13" t="s">
        <v>114</v>
      </c>
    </row>
    <row r="81" spans="1:15">
      <c r="A81" s="24">
        <v>135257</v>
      </c>
      <c r="B81" s="13">
        <v>45.431538000000003</v>
      </c>
      <c r="C81" s="13">
        <v>-110.69596900000001</v>
      </c>
      <c r="D81" s="13" t="s">
        <v>107</v>
      </c>
      <c r="E81" s="13" t="s">
        <v>116</v>
      </c>
      <c r="F81" s="13">
        <v>2</v>
      </c>
      <c r="G81" s="13" t="s">
        <v>209</v>
      </c>
      <c r="H81" s="13">
        <v>258</v>
      </c>
      <c r="I81" s="13" t="s">
        <v>113</v>
      </c>
      <c r="J81" s="13">
        <v>221.6</v>
      </c>
      <c r="K81" s="13">
        <v>4811</v>
      </c>
      <c r="L81" s="14">
        <v>36766</v>
      </c>
      <c r="M81" s="13">
        <v>5033</v>
      </c>
      <c r="N81" s="13" t="s">
        <v>115</v>
      </c>
      <c r="O81" s="13" t="s">
        <v>262</v>
      </c>
    </row>
    <row r="82" spans="1:15">
      <c r="A82" s="24">
        <v>211237</v>
      </c>
      <c r="B82" s="13">
        <v>45.541164000000002</v>
      </c>
      <c r="C82" s="13">
        <v>-110.58998</v>
      </c>
      <c r="D82" s="13" t="s">
        <v>109</v>
      </c>
      <c r="E82" s="13" t="s">
        <v>108</v>
      </c>
      <c r="F82" s="13">
        <v>26</v>
      </c>
      <c r="G82" s="13" t="s">
        <v>146</v>
      </c>
      <c r="H82" s="13">
        <v>52</v>
      </c>
      <c r="I82" s="13" t="s">
        <v>140</v>
      </c>
      <c r="J82" s="13">
        <v>3.33</v>
      </c>
      <c r="K82" s="13">
        <v>4630</v>
      </c>
      <c r="L82" s="14">
        <v>41502</v>
      </c>
      <c r="M82" s="13">
        <v>4633</v>
      </c>
      <c r="N82" s="13" t="s">
        <v>115</v>
      </c>
      <c r="O82" s="13" t="s">
        <v>114</v>
      </c>
    </row>
    <row r="83" spans="1:15">
      <c r="A83" s="24">
        <v>159909</v>
      </c>
      <c r="B83" s="13">
        <v>45.549280000000003</v>
      </c>
      <c r="C83" s="13">
        <v>-110.58986</v>
      </c>
      <c r="D83" s="13" t="s">
        <v>109</v>
      </c>
      <c r="E83" s="13" t="s">
        <v>108</v>
      </c>
      <c r="F83" s="13">
        <v>26</v>
      </c>
      <c r="G83" s="13" t="s">
        <v>147</v>
      </c>
      <c r="H83" s="13">
        <v>58</v>
      </c>
      <c r="I83" s="13" t="s">
        <v>140</v>
      </c>
      <c r="J83" s="13">
        <v>14.92</v>
      </c>
      <c r="K83" s="13">
        <v>4610</v>
      </c>
      <c r="L83" s="14">
        <v>42222</v>
      </c>
      <c r="M83" s="13">
        <v>4625</v>
      </c>
      <c r="N83" s="13" t="s">
        <v>115</v>
      </c>
      <c r="O83" s="13" t="s">
        <v>114</v>
      </c>
    </row>
    <row r="84" spans="1:15">
      <c r="A84" s="24">
        <v>211239</v>
      </c>
      <c r="B84" s="13">
        <v>45.5413</v>
      </c>
      <c r="C84" s="13">
        <v>-110.5891</v>
      </c>
      <c r="D84" s="13" t="s">
        <v>109</v>
      </c>
      <c r="E84" s="13" t="s">
        <v>108</v>
      </c>
      <c r="F84" s="13">
        <v>26</v>
      </c>
      <c r="G84" s="13" t="s">
        <v>146</v>
      </c>
      <c r="H84" s="13">
        <v>98</v>
      </c>
      <c r="I84" s="13" t="s">
        <v>123</v>
      </c>
      <c r="J84" s="13">
        <v>-2.68</v>
      </c>
      <c r="K84" s="13">
        <v>4624</v>
      </c>
      <c r="L84" s="14">
        <v>41487</v>
      </c>
      <c r="M84" s="13">
        <v>4621</v>
      </c>
      <c r="N84" s="13" t="s">
        <v>115</v>
      </c>
      <c r="O84" s="13" t="s">
        <v>114</v>
      </c>
    </row>
    <row r="85" spans="1:15">
      <c r="A85" s="24">
        <v>211238</v>
      </c>
      <c r="B85" s="13">
        <v>45.541249999999998</v>
      </c>
      <c r="C85" s="13">
        <v>-110.58984</v>
      </c>
      <c r="D85" s="13" t="s">
        <v>109</v>
      </c>
      <c r="E85" s="13" t="s">
        <v>108</v>
      </c>
      <c r="F85" s="13">
        <v>26</v>
      </c>
      <c r="G85" s="13" t="s">
        <v>146</v>
      </c>
      <c r="H85" s="13">
        <v>41</v>
      </c>
      <c r="I85" s="13" t="s">
        <v>140</v>
      </c>
      <c r="J85" s="13">
        <v>1.1000000000000001</v>
      </c>
      <c r="K85" s="13">
        <v>4632</v>
      </c>
      <c r="L85" s="14">
        <v>38226</v>
      </c>
      <c r="M85" s="13">
        <v>4633</v>
      </c>
      <c r="N85" s="13" t="s">
        <v>115</v>
      </c>
      <c r="O85" s="13" t="s">
        <v>262</v>
      </c>
    </row>
    <row r="86" spans="1:15">
      <c r="A86" s="24">
        <v>182640</v>
      </c>
      <c r="B86" s="13">
        <v>45.368740000000003</v>
      </c>
      <c r="C86" s="13">
        <v>-110.73206999999999</v>
      </c>
      <c r="D86" s="13" t="s">
        <v>107</v>
      </c>
      <c r="E86" s="13" t="s">
        <v>116</v>
      </c>
      <c r="F86" s="13">
        <v>27</v>
      </c>
      <c r="G86" s="13" t="s">
        <v>137</v>
      </c>
      <c r="H86" s="13">
        <v>80</v>
      </c>
      <c r="I86" s="13" t="s">
        <v>210</v>
      </c>
      <c r="J86" s="13">
        <v>10.61</v>
      </c>
      <c r="K86" s="13">
        <v>4860</v>
      </c>
      <c r="L86" s="14">
        <v>37490</v>
      </c>
      <c r="M86" s="13">
        <v>4871</v>
      </c>
      <c r="N86" s="13" t="s">
        <v>115</v>
      </c>
      <c r="O86" s="13" t="s">
        <v>262</v>
      </c>
    </row>
    <row r="87" spans="1:15">
      <c r="A87" s="24">
        <v>160127</v>
      </c>
      <c r="B87" s="13">
        <v>45.35989</v>
      </c>
      <c r="C87" s="13">
        <v>-110.71817</v>
      </c>
      <c r="D87" s="13" t="s">
        <v>107</v>
      </c>
      <c r="E87" s="13" t="s">
        <v>116</v>
      </c>
      <c r="F87" s="13">
        <v>34</v>
      </c>
      <c r="G87" s="13" t="s">
        <v>148</v>
      </c>
      <c r="H87" s="13">
        <v>164</v>
      </c>
      <c r="I87" s="13" t="s">
        <v>113</v>
      </c>
      <c r="J87" s="13">
        <v>46.54</v>
      </c>
      <c r="K87" s="13">
        <v>4920</v>
      </c>
      <c r="L87" s="14">
        <v>42262</v>
      </c>
      <c r="M87" s="13">
        <v>4967</v>
      </c>
      <c r="N87" s="13" t="s">
        <v>115</v>
      </c>
      <c r="O87" s="13" t="s">
        <v>114</v>
      </c>
    </row>
    <row r="88" spans="1:15">
      <c r="A88" s="24">
        <v>151257</v>
      </c>
      <c r="B88" s="13">
        <v>45.546100000000003</v>
      </c>
      <c r="C88" s="13">
        <v>-110.5352</v>
      </c>
      <c r="D88" s="13" t="s">
        <v>109</v>
      </c>
      <c r="E88" s="13" t="s">
        <v>111</v>
      </c>
      <c r="F88" s="13">
        <v>30</v>
      </c>
      <c r="G88" s="13" t="s">
        <v>211</v>
      </c>
      <c r="H88" s="13">
        <v>315</v>
      </c>
      <c r="I88" s="13" t="s">
        <v>113</v>
      </c>
      <c r="J88" s="13">
        <v>203.6</v>
      </c>
      <c r="K88" s="13">
        <v>4931</v>
      </c>
      <c r="L88" s="14">
        <v>37490</v>
      </c>
      <c r="M88" s="13">
        <v>5135</v>
      </c>
      <c r="N88" s="13" t="s">
        <v>115</v>
      </c>
      <c r="O88" s="13" t="s">
        <v>262</v>
      </c>
    </row>
    <row r="89" spans="1:15">
      <c r="A89" s="24">
        <v>103692</v>
      </c>
      <c r="B89" s="13">
        <v>45.282240999999999</v>
      </c>
      <c r="C89" s="13">
        <v>-110.766772</v>
      </c>
      <c r="D89" s="13" t="s">
        <v>120</v>
      </c>
      <c r="E89" s="13" t="s">
        <v>116</v>
      </c>
      <c r="F89" s="13">
        <v>29</v>
      </c>
      <c r="G89" s="13" t="s">
        <v>212</v>
      </c>
      <c r="H89" s="13">
        <v>65</v>
      </c>
      <c r="I89" s="13" t="s">
        <v>126</v>
      </c>
      <c r="J89" s="13">
        <v>9.2799999999999994</v>
      </c>
      <c r="K89" s="13">
        <v>5318</v>
      </c>
      <c r="L89" s="14">
        <v>36806</v>
      </c>
      <c r="M89" s="13">
        <v>5327</v>
      </c>
      <c r="N89" s="13" t="s">
        <v>115</v>
      </c>
      <c r="O89" s="13" t="s">
        <v>262</v>
      </c>
    </row>
    <row r="90" spans="1:15">
      <c r="A90" s="24">
        <v>101004</v>
      </c>
      <c r="B90" s="13">
        <v>45.505203000000002</v>
      </c>
      <c r="C90" s="13">
        <v>-110.567027</v>
      </c>
      <c r="D90" s="13" t="s">
        <v>110</v>
      </c>
      <c r="E90" s="13" t="s">
        <v>108</v>
      </c>
      <c r="F90" s="13">
        <v>12</v>
      </c>
      <c r="G90" s="13" t="s">
        <v>147</v>
      </c>
      <c r="H90" s="13">
        <v>147</v>
      </c>
      <c r="I90" s="13" t="s">
        <v>113</v>
      </c>
      <c r="J90" s="13">
        <v>107.63</v>
      </c>
      <c r="K90" s="13">
        <v>4750</v>
      </c>
      <c r="L90" s="14">
        <v>41501</v>
      </c>
      <c r="M90" s="13">
        <v>4858</v>
      </c>
      <c r="N90" s="13" t="s">
        <v>115</v>
      </c>
      <c r="O90" s="13" t="s">
        <v>114</v>
      </c>
    </row>
    <row r="91" spans="1:15">
      <c r="A91" s="24">
        <v>207139</v>
      </c>
      <c r="B91" s="13">
        <v>45.518901999999997</v>
      </c>
      <c r="C91" s="13">
        <v>-110.563627</v>
      </c>
      <c r="D91" s="13" t="s">
        <v>110</v>
      </c>
      <c r="E91" s="13" t="s">
        <v>108</v>
      </c>
      <c r="F91" s="13">
        <v>1</v>
      </c>
      <c r="G91" s="13" t="s">
        <v>132</v>
      </c>
      <c r="H91" s="13">
        <v>164</v>
      </c>
      <c r="I91" s="13" t="s">
        <v>113</v>
      </c>
      <c r="J91" s="13">
        <v>110.19</v>
      </c>
      <c r="K91" s="13">
        <v>4703</v>
      </c>
      <c r="L91" s="14">
        <v>41242</v>
      </c>
      <c r="M91" s="13">
        <v>4813</v>
      </c>
      <c r="N91" s="13" t="s">
        <v>115</v>
      </c>
      <c r="O91" s="13" t="s">
        <v>114</v>
      </c>
    </row>
    <row r="92" spans="1:15">
      <c r="A92" s="24">
        <v>100941</v>
      </c>
      <c r="B92" s="13">
        <v>45.518737999999999</v>
      </c>
      <c r="C92" s="13">
        <v>-110.56376299999999</v>
      </c>
      <c r="D92" s="13" t="s">
        <v>110</v>
      </c>
      <c r="E92" s="13" t="s">
        <v>108</v>
      </c>
      <c r="F92" s="13">
        <v>1</v>
      </c>
      <c r="G92" s="13" t="s">
        <v>213</v>
      </c>
      <c r="H92" s="13">
        <v>110</v>
      </c>
      <c r="I92" s="13" t="s">
        <v>113</v>
      </c>
      <c r="J92" s="13">
        <v>73.47</v>
      </c>
      <c r="K92" s="13">
        <v>4739</v>
      </c>
      <c r="L92" s="14">
        <v>37491</v>
      </c>
      <c r="M92" s="13">
        <v>4812</v>
      </c>
      <c r="N92" s="13" t="s">
        <v>115</v>
      </c>
      <c r="O92" s="13" t="s">
        <v>262</v>
      </c>
    </row>
    <row r="93" spans="1:15">
      <c r="A93" s="24">
        <v>144463</v>
      </c>
      <c r="B93" s="13">
        <v>45.563138000000002</v>
      </c>
      <c r="C93" s="13">
        <v>-110.533962</v>
      </c>
      <c r="D93" s="13" t="s">
        <v>109</v>
      </c>
      <c r="E93" s="13" t="s">
        <v>111</v>
      </c>
      <c r="F93" s="13">
        <v>19</v>
      </c>
      <c r="G93" s="13" t="s">
        <v>214</v>
      </c>
      <c r="H93" s="13">
        <v>360</v>
      </c>
      <c r="I93" s="13" t="s">
        <v>134</v>
      </c>
      <c r="J93" s="13">
        <v>242.07</v>
      </c>
      <c r="K93" s="13">
        <v>4781</v>
      </c>
      <c r="L93" s="14">
        <v>36751</v>
      </c>
      <c r="M93" s="13">
        <v>5023</v>
      </c>
      <c r="N93" s="13" t="s">
        <v>115</v>
      </c>
      <c r="O93" s="13" t="s">
        <v>262</v>
      </c>
    </row>
    <row r="94" spans="1:15">
      <c r="A94" s="24">
        <v>217261</v>
      </c>
      <c r="B94" s="13">
        <v>45.319090000000003</v>
      </c>
      <c r="C94" s="13">
        <v>-110.70377999999999</v>
      </c>
      <c r="D94" s="13" t="s">
        <v>120</v>
      </c>
      <c r="E94" s="13" t="s">
        <v>116</v>
      </c>
      <c r="F94" s="13">
        <v>14</v>
      </c>
      <c r="G94" s="13" t="s">
        <v>149</v>
      </c>
      <c r="H94" s="13">
        <v>80</v>
      </c>
      <c r="I94" s="13" t="s">
        <v>113</v>
      </c>
      <c r="J94" s="13">
        <v>22.75</v>
      </c>
      <c r="K94" s="13">
        <v>5420</v>
      </c>
      <c r="L94" s="14">
        <v>42675</v>
      </c>
      <c r="M94" s="13">
        <v>5443</v>
      </c>
      <c r="N94" s="13" t="s">
        <v>115</v>
      </c>
      <c r="O94" s="13" t="s">
        <v>114</v>
      </c>
    </row>
    <row r="95" spans="1:15">
      <c r="A95" s="24">
        <v>148585</v>
      </c>
      <c r="B95" s="13">
        <v>45.370240000000003</v>
      </c>
      <c r="C95" s="13">
        <v>-110.71427</v>
      </c>
      <c r="D95" s="13" t="s">
        <v>107</v>
      </c>
      <c r="E95" s="13" t="s">
        <v>116</v>
      </c>
      <c r="F95" s="13">
        <v>27</v>
      </c>
      <c r="G95" s="13" t="s">
        <v>215</v>
      </c>
      <c r="H95" s="13">
        <v>166</v>
      </c>
      <c r="I95" s="13" t="s">
        <v>113</v>
      </c>
      <c r="J95" s="13">
        <v>133.99</v>
      </c>
      <c r="K95" s="13">
        <v>4879</v>
      </c>
      <c r="L95" s="14">
        <v>36744</v>
      </c>
      <c r="M95" s="13">
        <v>5013</v>
      </c>
      <c r="N95" s="13" t="s">
        <v>115</v>
      </c>
      <c r="O95" s="13" t="s">
        <v>262</v>
      </c>
    </row>
    <row r="96" spans="1:15">
      <c r="A96" s="24">
        <v>133369</v>
      </c>
      <c r="B96" s="13">
        <v>45.397300000000001</v>
      </c>
      <c r="C96" s="13">
        <v>-110.69889999999999</v>
      </c>
      <c r="D96" s="13" t="s">
        <v>107</v>
      </c>
      <c r="E96" s="13" t="s">
        <v>116</v>
      </c>
      <c r="F96" s="13">
        <v>14</v>
      </c>
      <c r="G96" s="13" t="s">
        <v>130</v>
      </c>
      <c r="H96" s="13">
        <v>136</v>
      </c>
      <c r="I96" s="13" t="s">
        <v>113</v>
      </c>
      <c r="J96" s="13">
        <v>82.44</v>
      </c>
      <c r="K96" s="13">
        <v>4819</v>
      </c>
      <c r="L96" s="14">
        <v>36744</v>
      </c>
      <c r="M96" s="13">
        <v>4901</v>
      </c>
      <c r="N96" s="13" t="s">
        <v>115</v>
      </c>
      <c r="O96" s="13" t="s">
        <v>262</v>
      </c>
    </row>
    <row r="97" spans="1:15">
      <c r="A97" s="24">
        <v>251914</v>
      </c>
      <c r="B97" s="13">
        <v>45.334449999999997</v>
      </c>
      <c r="C97" s="13">
        <v>-110.74916</v>
      </c>
      <c r="D97" s="13" t="s">
        <v>120</v>
      </c>
      <c r="E97" s="13" t="s">
        <v>116</v>
      </c>
      <c r="F97" s="13">
        <v>9</v>
      </c>
      <c r="G97" s="13" t="s">
        <v>150</v>
      </c>
      <c r="H97" s="13">
        <v>50</v>
      </c>
      <c r="I97" s="13" t="s">
        <v>123</v>
      </c>
      <c r="J97" s="13">
        <v>35.33</v>
      </c>
      <c r="K97" s="13">
        <v>4894</v>
      </c>
      <c r="L97" s="14">
        <v>41571</v>
      </c>
      <c r="M97" s="13">
        <v>4929</v>
      </c>
      <c r="N97" s="13" t="s">
        <v>115</v>
      </c>
      <c r="O97" s="13" t="s">
        <v>114</v>
      </c>
    </row>
    <row r="98" spans="1:15">
      <c r="A98" s="24">
        <v>99795</v>
      </c>
      <c r="B98" s="13">
        <v>45.532299999999999</v>
      </c>
      <c r="C98" s="13">
        <v>-110.63339999999999</v>
      </c>
      <c r="D98" s="13" t="s">
        <v>109</v>
      </c>
      <c r="E98" s="13" t="s">
        <v>108</v>
      </c>
      <c r="F98" s="13">
        <v>32</v>
      </c>
      <c r="G98" s="13" t="s">
        <v>216</v>
      </c>
      <c r="H98" s="13">
        <v>140</v>
      </c>
      <c r="I98" s="13" t="s">
        <v>207</v>
      </c>
      <c r="J98" s="13">
        <v>63.06</v>
      </c>
      <c r="K98" s="13">
        <v>4784</v>
      </c>
      <c r="L98" s="14">
        <v>36743</v>
      </c>
      <c r="M98" s="13">
        <v>4847</v>
      </c>
      <c r="N98" s="13" t="s">
        <v>115</v>
      </c>
      <c r="O98" s="13" t="s">
        <v>262</v>
      </c>
    </row>
    <row r="99" spans="1:15">
      <c r="A99" s="24">
        <v>99840</v>
      </c>
      <c r="B99" s="13">
        <v>45.543100000000003</v>
      </c>
      <c r="C99" s="13">
        <v>-110.53749999999999</v>
      </c>
      <c r="D99" s="13" t="s">
        <v>109</v>
      </c>
      <c r="E99" s="13" t="s">
        <v>111</v>
      </c>
      <c r="F99" s="13">
        <v>30</v>
      </c>
      <c r="G99" s="13" t="s">
        <v>217</v>
      </c>
      <c r="H99" s="13">
        <v>103</v>
      </c>
      <c r="I99" s="13" t="s">
        <v>113</v>
      </c>
      <c r="J99" s="13">
        <v>77.27</v>
      </c>
      <c r="K99" s="13">
        <v>4974</v>
      </c>
      <c r="L99" s="14">
        <v>37491</v>
      </c>
      <c r="M99" s="13">
        <v>5051</v>
      </c>
      <c r="N99" s="13" t="s">
        <v>115</v>
      </c>
      <c r="O99" s="13" t="s">
        <v>262</v>
      </c>
    </row>
    <row r="100" spans="1:15">
      <c r="A100" s="24">
        <v>184344</v>
      </c>
      <c r="B100" s="13">
        <v>45.380899999999997</v>
      </c>
      <c r="C100" s="13">
        <v>-110.602</v>
      </c>
      <c r="D100" s="13" t="s">
        <v>107</v>
      </c>
      <c r="E100" s="13" t="s">
        <v>108</v>
      </c>
      <c r="F100" s="13">
        <v>22</v>
      </c>
      <c r="G100" s="13" t="s">
        <v>218</v>
      </c>
      <c r="H100" s="13">
        <v>223</v>
      </c>
      <c r="I100" s="13" t="s">
        <v>113</v>
      </c>
      <c r="J100" s="13">
        <v>205.27</v>
      </c>
      <c r="K100" s="13">
        <v>5242</v>
      </c>
      <c r="L100" s="14">
        <v>36780</v>
      </c>
      <c r="M100" s="13">
        <v>5447</v>
      </c>
      <c r="N100" s="13" t="s">
        <v>115</v>
      </c>
      <c r="O100" s="13" t="s">
        <v>262</v>
      </c>
    </row>
    <row r="101" spans="1:15">
      <c r="A101" s="24">
        <v>169850</v>
      </c>
      <c r="B101" s="13">
        <v>45.417949999999998</v>
      </c>
      <c r="C101" s="13">
        <v>-110.70504</v>
      </c>
      <c r="D101" s="13" t="s">
        <v>107</v>
      </c>
      <c r="E101" s="13" t="s">
        <v>116</v>
      </c>
      <c r="F101" s="13">
        <v>11</v>
      </c>
      <c r="G101" s="13" t="s">
        <v>151</v>
      </c>
      <c r="H101" s="13">
        <v>195</v>
      </c>
      <c r="I101" s="13" t="s">
        <v>113</v>
      </c>
      <c r="J101" s="13">
        <v>163.95</v>
      </c>
      <c r="K101" s="13">
        <v>4816</v>
      </c>
      <c r="L101" s="14">
        <v>42235</v>
      </c>
      <c r="M101" s="13">
        <v>4980</v>
      </c>
      <c r="N101" s="13" t="s">
        <v>115</v>
      </c>
      <c r="O101" s="13" t="s">
        <v>114</v>
      </c>
    </row>
    <row r="102" spans="1:15">
      <c r="A102" s="24">
        <v>257867</v>
      </c>
      <c r="B102" s="13">
        <v>45.319989999999997</v>
      </c>
      <c r="C102" s="13">
        <v>-110.71474000000001</v>
      </c>
      <c r="D102" s="13" t="s">
        <v>120</v>
      </c>
      <c r="E102" s="13" t="s">
        <v>116</v>
      </c>
      <c r="F102" s="13">
        <v>14</v>
      </c>
      <c r="G102" s="13" t="s">
        <v>152</v>
      </c>
      <c r="H102" s="13">
        <v>323</v>
      </c>
      <c r="I102" s="13" t="s">
        <v>113</v>
      </c>
      <c r="J102" s="13">
        <v>266.85000000000002</v>
      </c>
      <c r="K102" s="13">
        <v>5104</v>
      </c>
      <c r="L102" s="14">
        <v>42676</v>
      </c>
      <c r="M102" s="13">
        <v>5371</v>
      </c>
      <c r="N102" s="13" t="s">
        <v>115</v>
      </c>
      <c r="O102" s="13" t="s">
        <v>114</v>
      </c>
    </row>
    <row r="103" spans="1:15">
      <c r="A103" s="24">
        <v>192475</v>
      </c>
      <c r="B103" s="13">
        <v>45.396639</v>
      </c>
      <c r="C103" s="13">
        <v>-110.66416700000001</v>
      </c>
      <c r="D103" s="13" t="s">
        <v>107</v>
      </c>
      <c r="E103" s="13" t="s">
        <v>108</v>
      </c>
      <c r="F103" s="13">
        <v>18</v>
      </c>
      <c r="G103" s="13" t="s">
        <v>219</v>
      </c>
      <c r="H103" s="13">
        <v>218</v>
      </c>
      <c r="I103" s="13" t="s">
        <v>113</v>
      </c>
      <c r="J103" s="13">
        <v>192.13</v>
      </c>
      <c r="K103" s="13">
        <v>4784</v>
      </c>
      <c r="L103" s="14">
        <v>37811</v>
      </c>
      <c r="M103" s="13">
        <v>4976</v>
      </c>
      <c r="N103" s="13" t="s">
        <v>115</v>
      </c>
      <c r="O103" s="13" t="s">
        <v>262</v>
      </c>
    </row>
    <row r="104" spans="1:15">
      <c r="A104" s="24">
        <v>183899</v>
      </c>
      <c r="B104" s="13">
        <v>45.575299999999999</v>
      </c>
      <c r="C104" s="13">
        <v>-110.5822</v>
      </c>
      <c r="D104" s="13" t="s">
        <v>109</v>
      </c>
      <c r="E104" s="13" t="s">
        <v>108</v>
      </c>
      <c r="F104" s="13">
        <v>14</v>
      </c>
      <c r="G104" s="13" t="s">
        <v>220</v>
      </c>
      <c r="H104" s="13">
        <v>8.8000000000000007</v>
      </c>
      <c r="I104" s="13" t="s">
        <v>140</v>
      </c>
      <c r="J104" s="13">
        <v>5.5</v>
      </c>
      <c r="K104" s="13">
        <v>4581</v>
      </c>
      <c r="L104" s="14">
        <v>36763</v>
      </c>
      <c r="M104" s="13">
        <v>4586</v>
      </c>
      <c r="N104" s="13" t="s">
        <v>115</v>
      </c>
      <c r="O104" s="13" t="s">
        <v>262</v>
      </c>
    </row>
    <row r="105" spans="1:15">
      <c r="A105" s="24">
        <v>200401</v>
      </c>
      <c r="B105" s="13">
        <v>45.194279999999999</v>
      </c>
      <c r="C105" s="13">
        <v>-110.90131</v>
      </c>
      <c r="D105" s="13" t="s">
        <v>153</v>
      </c>
      <c r="E105" s="13" t="s">
        <v>124</v>
      </c>
      <c r="F105" s="13">
        <v>29</v>
      </c>
      <c r="G105" s="13" t="s">
        <v>154</v>
      </c>
      <c r="H105" s="13">
        <v>58</v>
      </c>
      <c r="I105" s="13" t="s">
        <v>140</v>
      </c>
      <c r="J105" s="13">
        <v>14.71</v>
      </c>
      <c r="K105" s="13">
        <v>4992</v>
      </c>
      <c r="L105" s="14">
        <v>41848</v>
      </c>
      <c r="M105" s="13">
        <v>5007</v>
      </c>
      <c r="N105" s="13" t="s">
        <v>115</v>
      </c>
      <c r="O105" s="13" t="s">
        <v>114</v>
      </c>
    </row>
    <row r="106" spans="1:15">
      <c r="A106" s="24">
        <v>148594</v>
      </c>
      <c r="B106" s="13">
        <v>45.193739999999998</v>
      </c>
      <c r="C106" s="13">
        <v>-110.90591999999999</v>
      </c>
      <c r="D106" s="13" t="s">
        <v>153</v>
      </c>
      <c r="E106" s="13" t="s">
        <v>124</v>
      </c>
      <c r="F106" s="13">
        <v>30</v>
      </c>
      <c r="G106" s="13" t="s">
        <v>155</v>
      </c>
      <c r="H106" s="13">
        <v>325</v>
      </c>
      <c r="I106" s="13" t="s">
        <v>156</v>
      </c>
      <c r="J106" s="13">
        <v>122.97</v>
      </c>
      <c r="K106" s="13">
        <v>4995</v>
      </c>
      <c r="L106" s="14">
        <v>41848</v>
      </c>
      <c r="M106" s="13">
        <v>5118</v>
      </c>
      <c r="N106" s="13" t="s">
        <v>115</v>
      </c>
      <c r="O106" s="13" t="s">
        <v>114</v>
      </c>
    </row>
    <row r="107" spans="1:15">
      <c r="A107" s="24">
        <v>175963</v>
      </c>
      <c r="B107" s="13">
        <v>45.363903000000001</v>
      </c>
      <c r="C107" s="13">
        <v>-110.774446</v>
      </c>
      <c r="D107" s="13" t="s">
        <v>107</v>
      </c>
      <c r="E107" s="13" t="s">
        <v>116</v>
      </c>
      <c r="F107" s="13">
        <v>31</v>
      </c>
      <c r="G107" s="13" t="s">
        <v>157</v>
      </c>
      <c r="H107" s="13">
        <v>305</v>
      </c>
      <c r="I107" s="13" t="s">
        <v>126</v>
      </c>
      <c r="J107" s="13">
        <v>134.18</v>
      </c>
      <c r="K107" s="13">
        <v>5070</v>
      </c>
      <c r="L107" s="14">
        <v>41557</v>
      </c>
      <c r="M107" s="13">
        <v>5204</v>
      </c>
      <c r="N107" s="13" t="s">
        <v>115</v>
      </c>
      <c r="O107" s="13" t="s">
        <v>114</v>
      </c>
    </row>
    <row r="108" spans="1:15">
      <c r="A108" s="24">
        <v>99790</v>
      </c>
      <c r="B108" s="13">
        <v>45.554200000000002</v>
      </c>
      <c r="C108" s="13">
        <v>-110.6279</v>
      </c>
      <c r="D108" s="13" t="s">
        <v>109</v>
      </c>
      <c r="E108" s="13" t="s">
        <v>108</v>
      </c>
      <c r="F108" s="13">
        <v>28</v>
      </c>
      <c r="G108" s="13" t="s">
        <v>221</v>
      </c>
      <c r="H108" s="13">
        <v>205</v>
      </c>
      <c r="I108" s="13" t="s">
        <v>191</v>
      </c>
      <c r="J108" s="13">
        <v>38.200000000000003</v>
      </c>
      <c r="K108" s="13">
        <v>4990</v>
      </c>
      <c r="L108" s="14">
        <v>36751</v>
      </c>
      <c r="M108" s="13">
        <v>5028</v>
      </c>
      <c r="N108" s="13" t="s">
        <v>115</v>
      </c>
      <c r="O108" s="13" t="s">
        <v>262</v>
      </c>
    </row>
    <row r="109" spans="1:15">
      <c r="A109" s="24">
        <v>99787</v>
      </c>
      <c r="B109" s="13">
        <v>45.553797000000003</v>
      </c>
      <c r="C109" s="13">
        <v>-110.609188</v>
      </c>
      <c r="D109" s="13" t="s">
        <v>109</v>
      </c>
      <c r="E109" s="13" t="s">
        <v>108</v>
      </c>
      <c r="F109" s="13">
        <v>27</v>
      </c>
      <c r="G109" s="13" t="s">
        <v>158</v>
      </c>
      <c r="H109" s="13">
        <v>100</v>
      </c>
      <c r="I109" s="13" t="s">
        <v>159</v>
      </c>
      <c r="J109" s="13">
        <v>34.21</v>
      </c>
      <c r="K109" s="13">
        <v>4624</v>
      </c>
      <c r="L109" s="14">
        <v>41501</v>
      </c>
      <c r="M109" s="13">
        <v>4658</v>
      </c>
      <c r="N109" s="13" t="s">
        <v>115</v>
      </c>
      <c r="O109" s="13" t="s">
        <v>114</v>
      </c>
    </row>
    <row r="110" spans="1:15">
      <c r="A110" s="24">
        <v>102486</v>
      </c>
      <c r="B110" s="13">
        <v>45.373764000000001</v>
      </c>
      <c r="C110" s="13">
        <v>-110.685599</v>
      </c>
      <c r="D110" s="13" t="s">
        <v>107</v>
      </c>
      <c r="E110" s="13" t="s">
        <v>116</v>
      </c>
      <c r="F110" s="13">
        <v>25</v>
      </c>
      <c r="G110" s="13" t="s">
        <v>160</v>
      </c>
      <c r="H110" s="13">
        <v>220</v>
      </c>
      <c r="I110" s="13" t="s">
        <v>113</v>
      </c>
      <c r="J110" s="13">
        <v>186.53</v>
      </c>
      <c r="K110" s="13">
        <v>4839</v>
      </c>
      <c r="L110" s="14">
        <v>41502</v>
      </c>
      <c r="M110" s="13">
        <v>5026</v>
      </c>
      <c r="N110" s="13" t="s">
        <v>115</v>
      </c>
      <c r="O110" s="13" t="s">
        <v>114</v>
      </c>
    </row>
    <row r="111" spans="1:15">
      <c r="A111" s="24">
        <v>104586</v>
      </c>
      <c r="B111" s="13">
        <v>45.205061000000001</v>
      </c>
      <c r="C111" s="13">
        <v>-110.894238</v>
      </c>
      <c r="D111" s="13" t="s">
        <v>153</v>
      </c>
      <c r="E111" s="13" t="s">
        <v>124</v>
      </c>
      <c r="F111" s="13">
        <v>20</v>
      </c>
      <c r="G111" s="13" t="s">
        <v>161</v>
      </c>
      <c r="H111" s="13">
        <v>101.4</v>
      </c>
      <c r="I111" s="13" t="s">
        <v>113</v>
      </c>
      <c r="J111" s="13">
        <v>64.849999999999994</v>
      </c>
      <c r="K111" s="13">
        <v>4980</v>
      </c>
      <c r="L111" s="14">
        <v>41502</v>
      </c>
      <c r="M111" s="13">
        <v>5045</v>
      </c>
      <c r="N111" s="13" t="s">
        <v>115</v>
      </c>
      <c r="O111" s="13" t="s">
        <v>114</v>
      </c>
    </row>
    <row r="112" spans="1:15">
      <c r="A112" s="24">
        <v>184342</v>
      </c>
      <c r="B112" s="13">
        <v>45.6023</v>
      </c>
      <c r="C112" s="13">
        <v>-110.572</v>
      </c>
      <c r="D112" s="13" t="s">
        <v>109</v>
      </c>
      <c r="E112" s="13" t="s">
        <v>108</v>
      </c>
      <c r="F112" s="13">
        <v>2</v>
      </c>
      <c r="G112" s="13" t="s">
        <v>135</v>
      </c>
      <c r="H112" s="13">
        <v>0</v>
      </c>
      <c r="I112" s="13" t="s">
        <v>123</v>
      </c>
      <c r="J112" s="13">
        <v>10.68</v>
      </c>
      <c r="K112" s="13">
        <v>4537</v>
      </c>
      <c r="L112" s="14">
        <v>36766</v>
      </c>
      <c r="M112" s="13">
        <v>4548</v>
      </c>
      <c r="N112" s="13" t="s">
        <v>115</v>
      </c>
      <c r="O112" s="13" t="s">
        <v>262</v>
      </c>
    </row>
    <row r="113" spans="1:15">
      <c r="A113" s="24">
        <v>170537</v>
      </c>
      <c r="B113" s="13">
        <v>45.546590000000002</v>
      </c>
      <c r="C113" s="13">
        <v>-110.57119</v>
      </c>
      <c r="D113" s="13" t="s">
        <v>109</v>
      </c>
      <c r="E113" s="13" t="s">
        <v>108</v>
      </c>
      <c r="F113" s="13">
        <v>26</v>
      </c>
      <c r="G113" s="13" t="s">
        <v>162</v>
      </c>
      <c r="H113" s="13">
        <v>238</v>
      </c>
      <c r="I113" s="13" t="s">
        <v>134</v>
      </c>
      <c r="J113" s="13">
        <v>178.6</v>
      </c>
      <c r="K113" s="13">
        <v>4631</v>
      </c>
      <c r="L113" s="14">
        <v>42227</v>
      </c>
      <c r="M113" s="13">
        <v>4810</v>
      </c>
      <c r="N113" s="13" t="s">
        <v>115</v>
      </c>
      <c r="O113" s="13" t="s">
        <v>114</v>
      </c>
    </row>
    <row r="114" spans="1:15">
      <c r="A114" s="24">
        <v>163650</v>
      </c>
      <c r="B114" s="13">
        <v>45.443139000000002</v>
      </c>
      <c r="C114" s="13">
        <v>-110.59936399999999</v>
      </c>
      <c r="D114" s="13" t="s">
        <v>110</v>
      </c>
      <c r="E114" s="13" t="s">
        <v>108</v>
      </c>
      <c r="F114" s="13">
        <v>34</v>
      </c>
      <c r="G114" s="13" t="s">
        <v>222</v>
      </c>
      <c r="H114" s="13">
        <v>280</v>
      </c>
      <c r="I114" s="13" t="s">
        <v>113</v>
      </c>
      <c r="J114" s="13">
        <v>173.71</v>
      </c>
      <c r="K114" s="13">
        <v>4779</v>
      </c>
      <c r="L114" s="14">
        <v>36742</v>
      </c>
      <c r="M114" s="13">
        <v>4953</v>
      </c>
      <c r="N114" s="13" t="s">
        <v>115</v>
      </c>
      <c r="O114" s="13" t="s">
        <v>262</v>
      </c>
    </row>
    <row r="115" spans="1:15">
      <c r="A115" s="24">
        <v>184345</v>
      </c>
      <c r="B115" s="13">
        <v>45.36844</v>
      </c>
      <c r="C115" s="13">
        <v>-110.73627</v>
      </c>
      <c r="D115" s="13" t="s">
        <v>107</v>
      </c>
      <c r="E115" s="13" t="s">
        <v>116</v>
      </c>
      <c r="F115" s="13">
        <v>28</v>
      </c>
      <c r="G115" s="13" t="s">
        <v>203</v>
      </c>
      <c r="H115" s="13">
        <v>111</v>
      </c>
      <c r="I115" s="13" t="s">
        <v>113</v>
      </c>
      <c r="J115" s="13">
        <v>2.93</v>
      </c>
      <c r="K115" s="13">
        <v>4886</v>
      </c>
      <c r="L115" s="14">
        <v>36763</v>
      </c>
      <c r="M115" s="13">
        <v>4889</v>
      </c>
      <c r="N115" s="13" t="s">
        <v>115</v>
      </c>
      <c r="O115" s="13" t="s">
        <v>262</v>
      </c>
    </row>
    <row r="116" spans="1:15">
      <c r="A116" s="24">
        <v>149841</v>
      </c>
      <c r="B116" s="13">
        <v>45.440399999999997</v>
      </c>
      <c r="C116" s="13">
        <v>-110.73260000000001</v>
      </c>
      <c r="D116" s="13" t="s">
        <v>110</v>
      </c>
      <c r="E116" s="13" t="s">
        <v>116</v>
      </c>
      <c r="F116" s="13">
        <v>34</v>
      </c>
      <c r="G116" s="13" t="s">
        <v>223</v>
      </c>
      <c r="H116" s="13">
        <v>30</v>
      </c>
      <c r="I116" s="13" t="s">
        <v>123</v>
      </c>
      <c r="J116" s="13">
        <v>5.52</v>
      </c>
      <c r="K116" s="13">
        <v>5248</v>
      </c>
      <c r="L116" s="14">
        <v>37490</v>
      </c>
      <c r="M116" s="13">
        <v>5254</v>
      </c>
      <c r="N116" s="13" t="s">
        <v>115</v>
      </c>
      <c r="O116" s="13" t="s">
        <v>262</v>
      </c>
    </row>
    <row r="117" spans="1:15">
      <c r="A117" s="24">
        <v>148813</v>
      </c>
      <c r="B117" s="13">
        <v>45.411538999999998</v>
      </c>
      <c r="C117" s="13">
        <v>-110.64746700000001</v>
      </c>
      <c r="D117" s="13" t="s">
        <v>107</v>
      </c>
      <c r="E117" s="13" t="s">
        <v>108</v>
      </c>
      <c r="F117" s="13">
        <v>8</v>
      </c>
      <c r="G117" s="13" t="s">
        <v>224</v>
      </c>
      <c r="H117" s="13">
        <v>69</v>
      </c>
      <c r="I117" s="13" t="s">
        <v>123</v>
      </c>
      <c r="J117" s="13">
        <v>44</v>
      </c>
      <c r="K117" s="13">
        <v>4803</v>
      </c>
      <c r="L117" s="14">
        <v>36806</v>
      </c>
      <c r="M117" s="13">
        <v>4847</v>
      </c>
      <c r="N117" s="13" t="s">
        <v>115</v>
      </c>
      <c r="O117" s="13" t="s">
        <v>262</v>
      </c>
    </row>
    <row r="118" spans="1:15">
      <c r="A118" s="24">
        <v>175612</v>
      </c>
      <c r="B118" s="13">
        <v>45.412239</v>
      </c>
      <c r="C118" s="13">
        <v>-110.644066</v>
      </c>
      <c r="D118" s="13" t="s">
        <v>107</v>
      </c>
      <c r="E118" s="13" t="s">
        <v>108</v>
      </c>
      <c r="F118" s="13">
        <v>8</v>
      </c>
      <c r="G118" s="13" t="s">
        <v>225</v>
      </c>
      <c r="H118" s="13">
        <v>100</v>
      </c>
      <c r="I118" s="13" t="s">
        <v>123</v>
      </c>
      <c r="J118" s="13">
        <v>51.1</v>
      </c>
      <c r="K118" s="13">
        <v>4803</v>
      </c>
      <c r="L118" s="14">
        <v>36806</v>
      </c>
      <c r="M118" s="13">
        <v>4854</v>
      </c>
      <c r="N118" s="13" t="s">
        <v>115</v>
      </c>
      <c r="O118" s="13" t="s">
        <v>262</v>
      </c>
    </row>
    <row r="119" spans="1:15">
      <c r="A119" s="24">
        <v>103661</v>
      </c>
      <c r="B119" s="13">
        <v>45.325339999999997</v>
      </c>
      <c r="C119" s="13">
        <v>-110.790772</v>
      </c>
      <c r="D119" s="13" t="s">
        <v>120</v>
      </c>
      <c r="E119" s="13" t="s">
        <v>116</v>
      </c>
      <c r="F119" s="13">
        <v>7</v>
      </c>
      <c r="G119" s="13" t="s">
        <v>226</v>
      </c>
      <c r="H119" s="13">
        <v>69.8</v>
      </c>
      <c r="I119" s="13" t="s">
        <v>140</v>
      </c>
      <c r="J119" s="13">
        <v>45.88</v>
      </c>
      <c r="K119" s="13">
        <v>4899</v>
      </c>
      <c r="L119" s="14">
        <v>36756</v>
      </c>
      <c r="M119" s="13">
        <v>4945</v>
      </c>
      <c r="N119" s="13" t="s">
        <v>115</v>
      </c>
      <c r="O119" s="13" t="s">
        <v>262</v>
      </c>
    </row>
    <row r="120" spans="1:15">
      <c r="A120" s="24">
        <v>99794</v>
      </c>
      <c r="B120" s="13">
        <v>45.537210000000002</v>
      </c>
      <c r="C120" s="13">
        <v>-110.6319</v>
      </c>
      <c r="D120" s="13" t="s">
        <v>109</v>
      </c>
      <c r="E120" s="13" t="s">
        <v>108</v>
      </c>
      <c r="F120" s="13">
        <v>32</v>
      </c>
      <c r="G120" s="13" t="s">
        <v>187</v>
      </c>
      <c r="H120" s="13">
        <v>325</v>
      </c>
      <c r="I120" s="13" t="s">
        <v>134</v>
      </c>
      <c r="J120" s="13">
        <v>195.01</v>
      </c>
      <c r="K120" s="13">
        <v>4647</v>
      </c>
      <c r="L120" s="14">
        <v>36749</v>
      </c>
      <c r="M120" s="13">
        <v>4842</v>
      </c>
      <c r="N120" s="13" t="s">
        <v>115</v>
      </c>
      <c r="O120" s="13" t="s">
        <v>262</v>
      </c>
    </row>
    <row r="121" spans="1:15">
      <c r="A121" s="24">
        <v>100962</v>
      </c>
      <c r="B121" s="13">
        <v>45.498438</v>
      </c>
      <c r="C121" s="13">
        <v>-110.63796600000001</v>
      </c>
      <c r="D121" s="13" t="s">
        <v>110</v>
      </c>
      <c r="E121" s="13" t="s">
        <v>108</v>
      </c>
      <c r="F121" s="13">
        <v>8</v>
      </c>
      <c r="G121" s="13" t="s">
        <v>227</v>
      </c>
      <c r="H121" s="13">
        <v>200</v>
      </c>
      <c r="I121" s="13" t="s">
        <v>113</v>
      </c>
      <c r="J121" s="13">
        <v>89.73</v>
      </c>
      <c r="K121" s="13">
        <v>4686</v>
      </c>
      <c r="L121" s="14">
        <v>37490</v>
      </c>
      <c r="M121" s="13">
        <v>4776</v>
      </c>
      <c r="N121" s="13" t="s">
        <v>115</v>
      </c>
      <c r="O121" s="13" t="s">
        <v>262</v>
      </c>
    </row>
    <row r="122" spans="1:15">
      <c r="A122" s="24">
        <v>217260</v>
      </c>
      <c r="B122" s="13">
        <v>45.318060000000003</v>
      </c>
      <c r="C122" s="13">
        <v>-110.70269999999999</v>
      </c>
      <c r="D122" s="13" t="s">
        <v>120</v>
      </c>
      <c r="E122" s="13" t="s">
        <v>116</v>
      </c>
      <c r="F122" s="13">
        <v>14</v>
      </c>
      <c r="G122" s="13" t="s">
        <v>163</v>
      </c>
      <c r="H122" s="13">
        <v>124</v>
      </c>
      <c r="I122" s="13" t="s">
        <v>156</v>
      </c>
      <c r="J122" s="13">
        <v>22.57</v>
      </c>
      <c r="K122" s="13">
        <v>5444</v>
      </c>
      <c r="L122" s="14">
        <v>42675</v>
      </c>
      <c r="M122" s="13">
        <v>5467</v>
      </c>
      <c r="N122" s="13" t="s">
        <v>115</v>
      </c>
      <c r="O122" s="13" t="s">
        <v>114</v>
      </c>
    </row>
    <row r="123" spans="1:15">
      <c r="A123" s="24">
        <v>183895</v>
      </c>
      <c r="B123" s="13">
        <v>45.357869999999998</v>
      </c>
      <c r="C123" s="13">
        <v>-110.72747</v>
      </c>
      <c r="D123" s="13" t="s">
        <v>107</v>
      </c>
      <c r="E123" s="13" t="s">
        <v>116</v>
      </c>
      <c r="F123" s="13">
        <v>34</v>
      </c>
      <c r="G123" s="13" t="s">
        <v>164</v>
      </c>
      <c r="H123" s="13">
        <v>60</v>
      </c>
      <c r="I123" s="13" t="s">
        <v>123</v>
      </c>
      <c r="J123" s="13">
        <v>16.89</v>
      </c>
      <c r="K123" s="13">
        <v>4877</v>
      </c>
      <c r="L123" s="14">
        <v>42677</v>
      </c>
      <c r="M123" s="13">
        <v>4894</v>
      </c>
      <c r="N123" s="13" t="s">
        <v>115</v>
      </c>
      <c r="O123" s="13" t="s">
        <v>114</v>
      </c>
    </row>
    <row r="124" spans="1:15">
      <c r="A124" s="24">
        <v>288812</v>
      </c>
      <c r="B124" s="13">
        <v>45.355600000000003</v>
      </c>
      <c r="C124" s="13">
        <v>-110.72799999999999</v>
      </c>
      <c r="D124" s="13" t="s">
        <v>107</v>
      </c>
      <c r="E124" s="13" t="s">
        <v>116</v>
      </c>
      <c r="F124" s="13">
        <v>34</v>
      </c>
      <c r="G124" s="13" t="s">
        <v>165</v>
      </c>
      <c r="H124" s="13">
        <v>175</v>
      </c>
      <c r="I124" s="13" t="s">
        <v>113</v>
      </c>
      <c r="J124" s="13">
        <v>68.44</v>
      </c>
      <c r="K124" s="13">
        <v>4924</v>
      </c>
      <c r="L124" s="14">
        <v>42681</v>
      </c>
      <c r="M124" s="13">
        <v>4992</v>
      </c>
      <c r="N124" s="13" t="s">
        <v>115</v>
      </c>
      <c r="O124" s="13" t="s">
        <v>114</v>
      </c>
    </row>
    <row r="125" spans="1:15">
      <c r="A125" s="24">
        <v>251920</v>
      </c>
      <c r="B125" s="13">
        <v>45.333371</v>
      </c>
      <c r="C125" s="13">
        <v>-110.75538</v>
      </c>
      <c r="D125" s="13" t="s">
        <v>120</v>
      </c>
      <c r="E125" s="13" t="s">
        <v>116</v>
      </c>
      <c r="F125" s="13">
        <v>9</v>
      </c>
      <c r="G125" s="13" t="s">
        <v>166</v>
      </c>
      <c r="H125" s="13">
        <v>73</v>
      </c>
      <c r="I125" s="13" t="s">
        <v>123</v>
      </c>
      <c r="J125" s="13">
        <v>36.56</v>
      </c>
      <c r="K125" s="13">
        <v>4892</v>
      </c>
      <c r="L125" s="14">
        <v>41571</v>
      </c>
      <c r="M125" s="13">
        <v>4929</v>
      </c>
      <c r="N125" s="13" t="s">
        <v>115</v>
      </c>
      <c r="O125" s="13" t="s">
        <v>114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AA01FB-E130-4F36-8939-03AF548D5FAE}">
  <dimension ref="A1:G35"/>
  <sheetViews>
    <sheetView workbookViewId="0"/>
  </sheetViews>
  <sheetFormatPr defaultRowHeight="14.3"/>
  <cols>
    <col min="1" max="1" width="27.75" customWidth="1"/>
    <col min="2" max="2" width="20.375" customWidth="1"/>
    <col min="3" max="3" width="24.875" customWidth="1"/>
    <col min="4" max="4" width="18.25" customWidth="1"/>
    <col min="5" max="5" width="13.75" customWidth="1"/>
    <col min="6" max="6" width="13.125" customWidth="1"/>
    <col min="7" max="7" width="16.75" customWidth="1"/>
  </cols>
  <sheetData>
    <row r="1" spans="1:7" ht="18.7">
      <c r="A1" s="1" t="s">
        <v>279</v>
      </c>
    </row>
    <row r="2" spans="1:7" ht="14.95">
      <c r="A2" s="12" t="s">
        <v>275</v>
      </c>
    </row>
    <row r="4" spans="1:7" ht="14.95">
      <c r="A4" s="2" t="s">
        <v>27</v>
      </c>
      <c r="B4" s="2" t="s">
        <v>28</v>
      </c>
      <c r="C4" s="2" t="s">
        <v>29</v>
      </c>
      <c r="D4" s="2" t="s">
        <v>30</v>
      </c>
      <c r="E4" s="2" t="s">
        <v>31</v>
      </c>
      <c r="F4" s="2" t="s">
        <v>32</v>
      </c>
      <c r="G4" s="2" t="s">
        <v>33</v>
      </c>
    </row>
    <row r="5" spans="1:7" ht="14.95">
      <c r="A5" t="s">
        <v>34</v>
      </c>
      <c r="B5" t="s">
        <v>35</v>
      </c>
      <c r="C5" t="s">
        <v>36</v>
      </c>
      <c r="D5" t="s">
        <v>37</v>
      </c>
      <c r="E5">
        <v>45.311100000000003</v>
      </c>
      <c r="F5">
        <v>-110.89709999999999</v>
      </c>
      <c r="G5" s="3">
        <v>37729</v>
      </c>
    </row>
    <row r="6" spans="1:7" ht="14.95">
      <c r="A6" t="s">
        <v>34</v>
      </c>
      <c r="B6" t="s">
        <v>38</v>
      </c>
      <c r="C6" t="s">
        <v>39</v>
      </c>
      <c r="D6" t="s">
        <v>40</v>
      </c>
      <c r="E6">
        <v>45.3063</v>
      </c>
      <c r="F6">
        <v>-110.8516</v>
      </c>
      <c r="G6" s="3">
        <v>37206</v>
      </c>
    </row>
    <row r="7" spans="1:7" ht="14.95">
      <c r="A7" t="s">
        <v>34</v>
      </c>
      <c r="B7" t="s">
        <v>41</v>
      </c>
      <c r="C7" t="s">
        <v>36</v>
      </c>
      <c r="D7" t="s">
        <v>42</v>
      </c>
      <c r="E7">
        <v>45.299100000000003</v>
      </c>
      <c r="F7">
        <v>-110.8314</v>
      </c>
      <c r="G7" s="3">
        <v>36789</v>
      </c>
    </row>
    <row r="8" spans="1:7" ht="14.95">
      <c r="A8" t="s">
        <v>43</v>
      </c>
      <c r="B8" t="s">
        <v>44</v>
      </c>
      <c r="C8" t="s">
        <v>45</v>
      </c>
      <c r="D8" t="s">
        <v>46</v>
      </c>
      <c r="E8">
        <v>45.5488</v>
      </c>
      <c r="F8">
        <v>-110.5254</v>
      </c>
      <c r="G8" s="3">
        <v>37206</v>
      </c>
    </row>
    <row r="9" spans="1:7" ht="14.95">
      <c r="A9" t="s">
        <v>43</v>
      </c>
      <c r="B9" t="s">
        <v>47</v>
      </c>
      <c r="C9" t="s">
        <v>48</v>
      </c>
      <c r="D9" t="s">
        <v>49</v>
      </c>
      <c r="E9">
        <v>45.539200000000001</v>
      </c>
      <c r="F9">
        <v>-110.53449999999999</v>
      </c>
      <c r="G9" s="3">
        <v>37206</v>
      </c>
    </row>
    <row r="10" spans="1:7" ht="14.95">
      <c r="A10" t="s">
        <v>43</v>
      </c>
      <c r="B10" t="s">
        <v>50</v>
      </c>
      <c r="C10" t="s">
        <v>45</v>
      </c>
      <c r="D10" t="s">
        <v>51</v>
      </c>
      <c r="E10">
        <v>45.541800000000002</v>
      </c>
      <c r="F10">
        <v>-110.54049999999999</v>
      </c>
      <c r="G10" s="3">
        <v>37071</v>
      </c>
    </row>
    <row r="11" spans="1:7" ht="14.95">
      <c r="A11" t="s">
        <v>43</v>
      </c>
      <c r="B11" t="s">
        <v>52</v>
      </c>
      <c r="C11" t="s">
        <v>53</v>
      </c>
      <c r="D11" t="s">
        <v>54</v>
      </c>
      <c r="E11">
        <v>45.536799999999999</v>
      </c>
      <c r="F11">
        <v>-110.55459999999999</v>
      </c>
      <c r="G11" s="3">
        <v>37207</v>
      </c>
    </row>
    <row r="12" spans="1:7" ht="14.95">
      <c r="A12" t="s">
        <v>43</v>
      </c>
      <c r="B12" t="s">
        <v>41</v>
      </c>
      <c r="C12" t="s">
        <v>36</v>
      </c>
      <c r="D12" t="s">
        <v>55</v>
      </c>
      <c r="E12">
        <v>45.535800000000002</v>
      </c>
      <c r="F12">
        <v>-110.55800000000001</v>
      </c>
      <c r="G12" s="3">
        <v>36787</v>
      </c>
    </row>
    <row r="13" spans="1:7" ht="14.95">
      <c r="A13" t="s">
        <v>56</v>
      </c>
      <c r="B13" t="s">
        <v>57</v>
      </c>
      <c r="C13" t="s">
        <v>36</v>
      </c>
      <c r="D13" t="s">
        <v>58</v>
      </c>
      <c r="E13">
        <v>45.320500000000003</v>
      </c>
      <c r="F13">
        <v>-110.7085</v>
      </c>
      <c r="G13" s="3">
        <v>36789</v>
      </c>
    </row>
    <row r="14" spans="1:7" ht="14.95">
      <c r="A14" t="s">
        <v>56</v>
      </c>
      <c r="B14" t="s">
        <v>41</v>
      </c>
      <c r="C14" t="s">
        <v>36</v>
      </c>
      <c r="D14" t="s">
        <v>59</v>
      </c>
      <c r="E14">
        <v>45.330599999999997</v>
      </c>
      <c r="F14">
        <v>-110.7535</v>
      </c>
      <c r="G14" s="3">
        <v>37041</v>
      </c>
    </row>
    <row r="15" spans="1:7" ht="14.95">
      <c r="A15" t="s">
        <v>60</v>
      </c>
      <c r="B15" t="s">
        <v>61</v>
      </c>
      <c r="C15" t="s">
        <v>36</v>
      </c>
      <c r="D15" t="s">
        <v>62</v>
      </c>
      <c r="E15">
        <v>45.350499999999997</v>
      </c>
      <c r="F15">
        <v>-110.60939999999999</v>
      </c>
      <c r="G15" s="3">
        <v>36789</v>
      </c>
    </row>
    <row r="16" spans="1:7" ht="14.95">
      <c r="A16" t="s">
        <v>60</v>
      </c>
      <c r="B16" t="s">
        <v>63</v>
      </c>
      <c r="C16" t="s">
        <v>36</v>
      </c>
      <c r="D16" t="s">
        <v>64</v>
      </c>
      <c r="E16">
        <v>45.377499999999998</v>
      </c>
      <c r="F16">
        <v>-110.63339999999999</v>
      </c>
      <c r="G16" s="3">
        <v>37533</v>
      </c>
    </row>
    <row r="17" spans="1:7" ht="14.95">
      <c r="A17" t="s">
        <v>60</v>
      </c>
      <c r="B17" t="s">
        <v>41</v>
      </c>
      <c r="C17" t="s">
        <v>36</v>
      </c>
      <c r="D17" t="s">
        <v>65</v>
      </c>
      <c r="E17">
        <v>45.419499999999999</v>
      </c>
      <c r="F17">
        <v>-110.64230000000001</v>
      </c>
      <c r="G17" s="3">
        <v>36789</v>
      </c>
    </row>
    <row r="18" spans="1:7" ht="14.95">
      <c r="A18" t="s">
        <v>66</v>
      </c>
      <c r="B18" t="s">
        <v>67</v>
      </c>
      <c r="C18" t="s">
        <v>53</v>
      </c>
      <c r="D18" t="s">
        <v>68</v>
      </c>
      <c r="E18">
        <v>45.498100000000001</v>
      </c>
      <c r="F18">
        <v>-110.51949999999999</v>
      </c>
      <c r="G18" s="3">
        <v>36789</v>
      </c>
    </row>
    <row r="19" spans="1:7" ht="14.95">
      <c r="A19" t="s">
        <v>66</v>
      </c>
      <c r="B19" t="s">
        <v>41</v>
      </c>
      <c r="C19" t="s">
        <v>36</v>
      </c>
      <c r="D19" t="s">
        <v>69</v>
      </c>
      <c r="E19">
        <v>45.504399999999997</v>
      </c>
      <c r="F19">
        <v>-110.5672</v>
      </c>
      <c r="G19" s="3">
        <v>36790</v>
      </c>
    </row>
    <row r="20" spans="1:7" ht="14.95">
      <c r="A20" t="s">
        <v>70</v>
      </c>
      <c r="B20" t="s">
        <v>63</v>
      </c>
      <c r="C20" t="s">
        <v>36</v>
      </c>
      <c r="D20" t="s">
        <v>71</v>
      </c>
      <c r="E20">
        <v>45.566899999999997</v>
      </c>
      <c r="F20">
        <v>-110.55929999999999</v>
      </c>
      <c r="G20" s="3">
        <v>36787</v>
      </c>
    </row>
    <row r="21" spans="1:7" ht="14.95">
      <c r="A21" t="s">
        <v>70</v>
      </c>
      <c r="B21" t="s">
        <v>41</v>
      </c>
      <c r="C21" t="s">
        <v>36</v>
      </c>
      <c r="D21" t="s">
        <v>72</v>
      </c>
      <c r="E21">
        <v>45.5655</v>
      </c>
      <c r="F21">
        <v>-110.5493</v>
      </c>
      <c r="G21" s="3">
        <v>36787</v>
      </c>
    </row>
    <row r="22" spans="1:7" ht="14.95">
      <c r="A22" t="s">
        <v>73</v>
      </c>
      <c r="B22" t="s">
        <v>74</v>
      </c>
      <c r="C22" t="s">
        <v>75</v>
      </c>
      <c r="D22" t="s">
        <v>76</v>
      </c>
      <c r="E22">
        <v>45.465000000000003</v>
      </c>
      <c r="F22">
        <v>-110.6527</v>
      </c>
      <c r="G22" s="3">
        <v>36789</v>
      </c>
    </row>
    <row r="23" spans="1:7" ht="14.95">
      <c r="A23" t="s">
        <v>73</v>
      </c>
      <c r="B23" t="s">
        <v>77</v>
      </c>
      <c r="C23" t="s">
        <v>45</v>
      </c>
      <c r="D23" t="s">
        <v>78</v>
      </c>
      <c r="E23">
        <v>45.484200000000001</v>
      </c>
      <c r="F23">
        <v>-110.6511</v>
      </c>
      <c r="G23" s="3">
        <v>36789</v>
      </c>
    </row>
    <row r="24" spans="1:7" ht="14.95">
      <c r="A24" t="s">
        <v>79</v>
      </c>
      <c r="B24" t="s">
        <v>80</v>
      </c>
      <c r="C24" t="s">
        <v>45</v>
      </c>
      <c r="D24" t="s">
        <v>81</v>
      </c>
      <c r="E24">
        <v>45.461799999999997</v>
      </c>
      <c r="F24">
        <v>-110.6878</v>
      </c>
      <c r="G24" s="3">
        <v>37072</v>
      </c>
    </row>
    <row r="25" spans="1:7" ht="14.95">
      <c r="A25" t="s">
        <v>79</v>
      </c>
      <c r="B25" t="s">
        <v>82</v>
      </c>
      <c r="C25" t="s">
        <v>45</v>
      </c>
      <c r="D25" t="s">
        <v>83</v>
      </c>
      <c r="E25">
        <v>45.511299999999999</v>
      </c>
      <c r="F25">
        <v>-110.60809999999999</v>
      </c>
      <c r="G25" s="3">
        <v>37206</v>
      </c>
    </row>
    <row r="26" spans="1:7" ht="14.95">
      <c r="A26" t="s">
        <v>79</v>
      </c>
      <c r="B26" t="s">
        <v>84</v>
      </c>
      <c r="C26" t="s">
        <v>48</v>
      </c>
      <c r="D26" t="s">
        <v>85</v>
      </c>
      <c r="E26">
        <v>45.545299999999997</v>
      </c>
      <c r="F26">
        <v>-110.60809999999999</v>
      </c>
      <c r="G26" s="3">
        <v>37206</v>
      </c>
    </row>
    <row r="27" spans="1:7" ht="14.95">
      <c r="A27" t="s">
        <v>86</v>
      </c>
      <c r="B27" t="s">
        <v>87</v>
      </c>
      <c r="C27" t="s">
        <v>88</v>
      </c>
      <c r="D27" t="s">
        <v>89</v>
      </c>
      <c r="E27">
        <v>45.111899999999999</v>
      </c>
      <c r="F27">
        <v>-110.79340000000001</v>
      </c>
      <c r="G27" s="3">
        <v>37328</v>
      </c>
    </row>
    <row r="28" spans="1:7" ht="14.95">
      <c r="A28" t="s">
        <v>86</v>
      </c>
      <c r="B28" t="s">
        <v>90</v>
      </c>
      <c r="C28" t="s">
        <v>36</v>
      </c>
      <c r="D28" t="s">
        <v>91</v>
      </c>
      <c r="E28">
        <v>45.419499999999999</v>
      </c>
      <c r="F28">
        <v>-110.64230000000001</v>
      </c>
      <c r="G28" s="3">
        <v>37328</v>
      </c>
    </row>
    <row r="29" spans="1:7" ht="14.95">
      <c r="A29" t="s">
        <v>86</v>
      </c>
      <c r="B29" t="s">
        <v>92</v>
      </c>
      <c r="C29" t="s">
        <v>36</v>
      </c>
      <c r="D29" t="s">
        <v>93</v>
      </c>
      <c r="E29">
        <v>45.510899999999999</v>
      </c>
      <c r="F29">
        <v>-110.5819</v>
      </c>
      <c r="G29" s="3">
        <v>38090</v>
      </c>
    </row>
    <row r="30" spans="1:7" ht="14.95">
      <c r="A30" t="s">
        <v>86</v>
      </c>
      <c r="B30" t="s">
        <v>94</v>
      </c>
      <c r="C30" t="s">
        <v>88</v>
      </c>
      <c r="D30" t="s">
        <v>95</v>
      </c>
      <c r="E30">
        <v>45.596899999999998</v>
      </c>
      <c r="F30">
        <v>-110.56610000000001</v>
      </c>
      <c r="G30" s="3">
        <v>37328</v>
      </c>
    </row>
    <row r="31" spans="1:7" ht="14.95">
      <c r="A31" t="s">
        <v>96</v>
      </c>
      <c r="B31" t="s">
        <v>63</v>
      </c>
      <c r="C31" t="s">
        <v>75</v>
      </c>
      <c r="D31" t="s">
        <v>97</v>
      </c>
      <c r="E31">
        <v>45.316299999999998</v>
      </c>
      <c r="F31">
        <v>-110.76</v>
      </c>
      <c r="G31" s="3">
        <v>37206</v>
      </c>
    </row>
    <row r="32" spans="1:7" ht="14.95">
      <c r="A32" t="s">
        <v>96</v>
      </c>
      <c r="B32" t="s">
        <v>98</v>
      </c>
      <c r="C32" t="s">
        <v>48</v>
      </c>
      <c r="D32" t="s">
        <v>99</v>
      </c>
      <c r="E32">
        <v>45.289299999999997</v>
      </c>
      <c r="F32">
        <v>-110.7641</v>
      </c>
      <c r="G32" s="3">
        <v>37533</v>
      </c>
    </row>
    <row r="33" spans="1:7" ht="14.95">
      <c r="A33" t="s">
        <v>100</v>
      </c>
      <c r="B33" t="s">
        <v>101</v>
      </c>
      <c r="C33" t="s">
        <v>53</v>
      </c>
      <c r="D33" t="s">
        <v>102</v>
      </c>
      <c r="E33">
        <v>45.286799999999999</v>
      </c>
      <c r="F33">
        <v>-110.76690000000001</v>
      </c>
      <c r="G33" s="3">
        <v>36964</v>
      </c>
    </row>
    <row r="34" spans="1:7" ht="14.95">
      <c r="A34" t="s">
        <v>100</v>
      </c>
      <c r="B34" t="s">
        <v>103</v>
      </c>
      <c r="C34" t="s">
        <v>75</v>
      </c>
      <c r="D34" t="s">
        <v>99</v>
      </c>
      <c r="E34">
        <v>45.286799999999999</v>
      </c>
      <c r="F34">
        <v>-110.76690000000001</v>
      </c>
      <c r="G34" s="3">
        <v>36789</v>
      </c>
    </row>
    <row r="35" spans="1:7" ht="14.95">
      <c r="A35" t="s">
        <v>104</v>
      </c>
      <c r="B35" t="s">
        <v>105</v>
      </c>
      <c r="C35" t="s">
        <v>36</v>
      </c>
      <c r="D35" t="s">
        <v>106</v>
      </c>
      <c r="E35">
        <v>45.270600000000002</v>
      </c>
      <c r="F35">
        <v>-110.776</v>
      </c>
      <c r="G35" s="3">
        <v>37110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D43C38-5E69-48A8-A56C-680D391290F4}">
  <dimension ref="A1:E342"/>
  <sheetViews>
    <sheetView workbookViewId="0"/>
  </sheetViews>
  <sheetFormatPr defaultRowHeight="14.3"/>
  <cols>
    <col min="1" max="1" width="14.125" customWidth="1"/>
    <col min="2" max="2" width="16.25" customWidth="1"/>
    <col min="3" max="3" width="15.25" customWidth="1"/>
    <col min="4" max="4" width="17.625" customWidth="1"/>
    <col min="5" max="5" width="19.625" customWidth="1"/>
  </cols>
  <sheetData>
    <row r="1" spans="1:5" ht="18.7">
      <c r="A1" s="1" t="s">
        <v>280</v>
      </c>
    </row>
    <row r="2" spans="1:5" ht="14.95">
      <c r="A2" s="12" t="s">
        <v>276</v>
      </c>
    </row>
    <row r="4" spans="1:5" ht="14.95">
      <c r="A4" s="2" t="s">
        <v>0</v>
      </c>
    </row>
    <row r="5" spans="1:5" ht="14.95">
      <c r="A5" t="s">
        <v>1</v>
      </c>
      <c r="B5" s="4" t="s">
        <v>2</v>
      </c>
      <c r="C5" s="4" t="s">
        <v>3</v>
      </c>
      <c r="D5" s="4" t="s">
        <v>4</v>
      </c>
      <c r="E5" s="4" t="s">
        <v>5</v>
      </c>
    </row>
    <row r="6" spans="1:5" ht="14.95">
      <c r="A6" s="7">
        <v>37206</v>
      </c>
      <c r="B6" s="4">
        <v>25</v>
      </c>
      <c r="C6" s="4">
        <v>8.1999999999999993</v>
      </c>
      <c r="D6" s="4">
        <v>16.8</v>
      </c>
      <c r="E6" s="4">
        <v>15.3</v>
      </c>
    </row>
    <row r="7" spans="1:5" ht="14.95">
      <c r="A7" s="7">
        <v>37398</v>
      </c>
      <c r="B7" s="4">
        <v>117.7</v>
      </c>
      <c r="C7" s="4">
        <v>97.1</v>
      </c>
      <c r="D7" s="4">
        <v>20.6</v>
      </c>
      <c r="E7" s="4">
        <v>18.7</v>
      </c>
    </row>
    <row r="8" spans="1:5" ht="14.95">
      <c r="A8" s="7">
        <v>37410</v>
      </c>
      <c r="B8" s="4">
        <v>397.5</v>
      </c>
      <c r="C8" s="4">
        <v>370.6</v>
      </c>
      <c r="D8" s="4">
        <v>26.9</v>
      </c>
      <c r="E8" s="4">
        <v>24.5</v>
      </c>
    </row>
    <row r="9" spans="1:5" ht="14.95">
      <c r="A9" s="7">
        <v>37434</v>
      </c>
      <c r="B9" s="4">
        <v>147.6</v>
      </c>
      <c r="C9" s="4">
        <v>120</v>
      </c>
      <c r="D9" s="4">
        <v>27.7</v>
      </c>
      <c r="E9" s="4">
        <v>25.2</v>
      </c>
    </row>
    <row r="10" spans="1:5" ht="14.95">
      <c r="A10" s="7">
        <v>37469</v>
      </c>
      <c r="B10" s="4">
        <v>43.4</v>
      </c>
      <c r="C10" s="4">
        <v>21.7</v>
      </c>
      <c r="D10" s="4">
        <v>21.7</v>
      </c>
      <c r="E10" s="4">
        <v>19.7</v>
      </c>
    </row>
    <row r="11" spans="1:5" ht="14.95">
      <c r="A11" s="7">
        <v>37491</v>
      </c>
      <c r="B11" s="4">
        <v>24.8</v>
      </c>
      <c r="C11" s="4">
        <v>7.9</v>
      </c>
      <c r="D11" s="4">
        <v>16.899999999999999</v>
      </c>
      <c r="E11" s="4">
        <v>15.3</v>
      </c>
    </row>
    <row r="12" spans="1:5" ht="14.95">
      <c r="A12" s="7">
        <v>37533</v>
      </c>
      <c r="B12" s="4">
        <v>25</v>
      </c>
      <c r="C12" s="4">
        <v>11</v>
      </c>
      <c r="D12" s="4">
        <v>13.9</v>
      </c>
      <c r="E12" s="4">
        <v>12.7</v>
      </c>
    </row>
    <row r="13" spans="1:5" ht="14.95">
      <c r="A13" s="7">
        <v>37729</v>
      </c>
      <c r="B13" s="4">
        <v>43.2</v>
      </c>
      <c r="C13" s="4">
        <v>22.3</v>
      </c>
      <c r="D13" s="4">
        <v>20.9</v>
      </c>
      <c r="E13" s="4">
        <v>19</v>
      </c>
    </row>
    <row r="14" spans="1:5" ht="14.95">
      <c r="A14" s="8" t="s">
        <v>6</v>
      </c>
      <c r="B14" s="4"/>
      <c r="C14" s="4"/>
      <c r="D14" s="5">
        <f>AVERAGE(D6:D13)</f>
        <v>20.675000000000004</v>
      </c>
      <c r="E14" s="6">
        <f>AVERAGE(E6:E13)</f>
        <v>18.8</v>
      </c>
    </row>
    <row r="16" spans="1:5" ht="14.95">
      <c r="A16" s="2" t="s">
        <v>7</v>
      </c>
    </row>
    <row r="17" spans="1:5" ht="14.95">
      <c r="A17" s="9" t="s">
        <v>1</v>
      </c>
      <c r="B17" s="4" t="s">
        <v>2</v>
      </c>
      <c r="C17" s="4" t="s">
        <v>3</v>
      </c>
      <c r="D17" s="4" t="s">
        <v>4</v>
      </c>
      <c r="E17" s="4" t="s">
        <v>5</v>
      </c>
    </row>
    <row r="18" spans="1:5" ht="14.95">
      <c r="A18" s="7">
        <v>37206</v>
      </c>
      <c r="B18" s="4">
        <v>4.9000000000000004</v>
      </c>
      <c r="C18" s="4">
        <v>0.3</v>
      </c>
      <c r="D18" s="4">
        <v>4.5</v>
      </c>
      <c r="E18" s="4">
        <v>5</v>
      </c>
    </row>
    <row r="19" spans="1:5" ht="14.95">
      <c r="A19" s="7">
        <v>37397</v>
      </c>
      <c r="B19" s="4">
        <v>92.6</v>
      </c>
      <c r="C19" s="4">
        <v>69.7</v>
      </c>
      <c r="D19" s="4">
        <v>22.9</v>
      </c>
      <c r="E19" s="4">
        <v>25.2</v>
      </c>
    </row>
    <row r="20" spans="1:5" ht="14.95">
      <c r="A20" s="7">
        <v>37410</v>
      </c>
      <c r="B20" s="4">
        <v>183.1</v>
      </c>
      <c r="C20" s="4">
        <v>162.6</v>
      </c>
      <c r="D20" s="4">
        <v>20.5</v>
      </c>
      <c r="E20" s="4">
        <v>22.5</v>
      </c>
    </row>
    <row r="21" spans="1:5" ht="14.95">
      <c r="A21" s="7">
        <v>37433</v>
      </c>
      <c r="B21" s="4">
        <v>40.700000000000003</v>
      </c>
      <c r="C21" s="4">
        <v>24.9</v>
      </c>
      <c r="D21" s="4">
        <v>15.8</v>
      </c>
      <c r="E21" s="4">
        <v>17.399999999999999</v>
      </c>
    </row>
    <row r="22" spans="1:5" ht="14.95">
      <c r="A22" s="7">
        <v>37812</v>
      </c>
      <c r="B22" s="4">
        <v>8.1999999999999993</v>
      </c>
      <c r="C22" s="4">
        <v>3.1</v>
      </c>
      <c r="D22" s="4">
        <v>5.0999999999999996</v>
      </c>
      <c r="E22" s="4">
        <v>5.6</v>
      </c>
    </row>
    <row r="23" spans="1:5" ht="14.95">
      <c r="A23" s="8" t="s">
        <v>6</v>
      </c>
      <c r="B23" s="4"/>
      <c r="C23" s="4"/>
      <c r="D23" s="5">
        <f>AVERAGE(D18:D22)</f>
        <v>13.76</v>
      </c>
      <c r="E23" s="5">
        <f>AVERAGE(E18:E22)</f>
        <v>15.139999999999997</v>
      </c>
    </row>
    <row r="24" spans="1:5" ht="14.95">
      <c r="A24" s="9"/>
    </row>
    <row r="25" spans="1:5" ht="14.95">
      <c r="A25" s="10" t="s">
        <v>8</v>
      </c>
    </row>
    <row r="26" spans="1:5" ht="14.95">
      <c r="A26" s="9" t="s">
        <v>1</v>
      </c>
      <c r="B26" s="4" t="s">
        <v>2</v>
      </c>
      <c r="C26" s="4" t="s">
        <v>3</v>
      </c>
      <c r="D26" s="4" t="s">
        <v>4</v>
      </c>
      <c r="E26" s="4" t="s">
        <v>5</v>
      </c>
    </row>
    <row r="27" spans="1:5" ht="14.95">
      <c r="A27" s="7">
        <v>37206</v>
      </c>
      <c r="B27" s="4">
        <v>0.3</v>
      </c>
      <c r="C27" s="4">
        <v>0.1</v>
      </c>
      <c r="D27" s="4">
        <v>0.2</v>
      </c>
      <c r="E27" s="4">
        <v>0.3</v>
      </c>
    </row>
    <row r="28" spans="1:5" ht="14.95">
      <c r="A28" s="7">
        <v>37397</v>
      </c>
      <c r="B28" s="4">
        <v>69.7</v>
      </c>
      <c r="C28" s="4">
        <v>65.2</v>
      </c>
      <c r="D28" s="4">
        <v>4.5</v>
      </c>
      <c r="E28" s="4">
        <v>5.8</v>
      </c>
    </row>
    <row r="29" spans="1:5" ht="14.95">
      <c r="A29" s="7">
        <v>37433</v>
      </c>
      <c r="B29" s="4">
        <v>24.9</v>
      </c>
      <c r="C29" s="4">
        <v>23.1</v>
      </c>
      <c r="D29" s="4">
        <v>1.8</v>
      </c>
      <c r="E29" s="4">
        <v>2.2999999999999998</v>
      </c>
    </row>
    <row r="30" spans="1:5" ht="14.95">
      <c r="A30" s="7">
        <v>37812</v>
      </c>
      <c r="B30" s="4">
        <v>3.1</v>
      </c>
      <c r="C30" s="4">
        <v>2.4</v>
      </c>
      <c r="D30" s="4">
        <v>0.7</v>
      </c>
      <c r="E30" s="4">
        <v>0.9</v>
      </c>
    </row>
    <row r="31" spans="1:5" ht="14.95">
      <c r="A31" s="8" t="s">
        <v>6</v>
      </c>
      <c r="B31" s="4"/>
      <c r="C31" s="4"/>
      <c r="D31" s="5">
        <f>AVERAGE(D27:D30)</f>
        <v>1.8</v>
      </c>
      <c r="E31" s="5">
        <f>AVERAGE(E27:E30)</f>
        <v>2.3249999999999997</v>
      </c>
    </row>
    <row r="32" spans="1:5" ht="14.95">
      <c r="A32" s="9"/>
    </row>
    <row r="33" spans="1:5" ht="14.95">
      <c r="A33" s="10" t="s">
        <v>9</v>
      </c>
    </row>
    <row r="34" spans="1:5" ht="14.95">
      <c r="A34" s="9" t="s">
        <v>1</v>
      </c>
      <c r="B34" s="4" t="s">
        <v>2</v>
      </c>
      <c r="C34" s="4" t="s">
        <v>3</v>
      </c>
      <c r="D34" s="4" t="s">
        <v>4</v>
      </c>
      <c r="E34" s="4" t="s">
        <v>5</v>
      </c>
    </row>
    <row r="35" spans="1:5" ht="14.95">
      <c r="A35" s="7">
        <v>37206</v>
      </c>
      <c r="B35" s="4">
        <v>4.9000000000000004</v>
      </c>
      <c r="C35" s="4">
        <v>0.1</v>
      </c>
      <c r="D35" s="4">
        <v>4.8</v>
      </c>
      <c r="E35" s="4">
        <v>6.2</v>
      </c>
    </row>
    <row r="36" spans="1:5" ht="14.95">
      <c r="A36" s="7">
        <v>37397</v>
      </c>
      <c r="B36" s="4">
        <v>92.6</v>
      </c>
      <c r="C36" s="4">
        <v>65.2</v>
      </c>
      <c r="D36" s="4">
        <v>27.4</v>
      </c>
      <c r="E36" s="4">
        <v>35.6</v>
      </c>
    </row>
    <row r="37" spans="1:5" ht="14.95">
      <c r="A37" s="7">
        <v>37410</v>
      </c>
      <c r="B37" s="4">
        <v>183.1</v>
      </c>
      <c r="C37" s="4">
        <v>156.19999999999999</v>
      </c>
      <c r="D37" s="4">
        <v>26.9</v>
      </c>
      <c r="E37" s="4">
        <v>34.9</v>
      </c>
    </row>
    <row r="38" spans="1:5" ht="14.95">
      <c r="A38" s="7">
        <v>37433</v>
      </c>
      <c r="B38" s="4">
        <v>40.700000000000003</v>
      </c>
      <c r="C38" s="4">
        <v>23.1</v>
      </c>
      <c r="D38" s="4">
        <v>17.600000000000001</v>
      </c>
      <c r="E38" s="4">
        <v>22.9</v>
      </c>
    </row>
    <row r="39" spans="1:5" ht="14.95">
      <c r="A39" s="7">
        <v>37812</v>
      </c>
      <c r="B39" s="4">
        <v>8.1999999999999993</v>
      </c>
      <c r="C39" s="4">
        <v>2.4</v>
      </c>
      <c r="D39" s="4">
        <v>5.8</v>
      </c>
      <c r="E39" s="4">
        <v>9</v>
      </c>
    </row>
    <row r="40" spans="1:5" ht="14.95">
      <c r="A40" s="8" t="s">
        <v>6</v>
      </c>
      <c r="B40" s="4"/>
      <c r="C40" s="4"/>
      <c r="D40" s="5">
        <f>AVERAGE(D35:D39)</f>
        <v>16.499999999999996</v>
      </c>
      <c r="E40" s="5">
        <f>AVERAGE(E35:E39)</f>
        <v>21.72</v>
      </c>
    </row>
    <row r="41" spans="1:5" ht="14.95">
      <c r="A41" s="7"/>
    </row>
    <row r="42" spans="1:5" ht="14.95">
      <c r="A42" s="10" t="s">
        <v>10</v>
      </c>
    </row>
    <row r="43" spans="1:5" ht="14.95">
      <c r="A43" s="9" t="s">
        <v>1</v>
      </c>
      <c r="B43" s="4" t="s">
        <v>2</v>
      </c>
      <c r="C43" s="4" t="s">
        <v>3</v>
      </c>
      <c r="D43" s="4" t="s">
        <v>4</v>
      </c>
      <c r="E43" s="4" t="s">
        <v>5</v>
      </c>
    </row>
    <row r="44" spans="1:5" ht="14.95">
      <c r="A44" s="7">
        <v>37041</v>
      </c>
      <c r="B44" s="4">
        <v>46.3</v>
      </c>
      <c r="C44" s="4">
        <v>6.5</v>
      </c>
      <c r="D44" s="4">
        <v>39.799999999999997</v>
      </c>
      <c r="E44" s="4">
        <v>15.5</v>
      </c>
    </row>
    <row r="45" spans="1:5" ht="14.95">
      <c r="A45" s="7">
        <v>37398</v>
      </c>
      <c r="B45" s="4">
        <v>65.599999999999994</v>
      </c>
      <c r="C45" s="4">
        <v>12.3</v>
      </c>
      <c r="D45" s="4">
        <v>53.3</v>
      </c>
      <c r="E45" s="4">
        <v>20.8</v>
      </c>
    </row>
    <row r="46" spans="1:5" ht="14.95">
      <c r="A46" s="7">
        <v>37410</v>
      </c>
      <c r="B46" s="4">
        <v>192.2</v>
      </c>
      <c r="C46" s="4">
        <v>122.1</v>
      </c>
      <c r="D46" s="4">
        <v>70.099999999999994</v>
      </c>
      <c r="E46" s="4">
        <v>27.4</v>
      </c>
    </row>
    <row r="47" spans="1:5" ht="14.95">
      <c r="A47" s="7">
        <v>37434</v>
      </c>
      <c r="B47" s="4">
        <v>71.599999999999994</v>
      </c>
      <c r="C47" s="4">
        <v>18.7</v>
      </c>
      <c r="D47" s="4">
        <v>53</v>
      </c>
      <c r="E47" s="4">
        <v>20.7</v>
      </c>
    </row>
    <row r="48" spans="1:5" ht="14.95">
      <c r="A48" s="8" t="s">
        <v>6</v>
      </c>
      <c r="B48" s="4"/>
      <c r="C48" s="4"/>
      <c r="D48" s="5">
        <f>AVERAGE(D44:D47)</f>
        <v>54.05</v>
      </c>
      <c r="E48" s="6">
        <f>AVERAGE(E44:E47)</f>
        <v>21.099999999999998</v>
      </c>
    </row>
    <row r="49" spans="1:5" ht="14.95">
      <c r="A49" s="9"/>
    </row>
    <row r="50" spans="1:5" ht="14.95">
      <c r="A50" s="10" t="s">
        <v>11</v>
      </c>
    </row>
    <row r="51" spans="1:5">
      <c r="A51" s="9" t="s">
        <v>1</v>
      </c>
      <c r="B51" s="4" t="s">
        <v>2</v>
      </c>
      <c r="C51" s="4" t="s">
        <v>3</v>
      </c>
      <c r="D51" s="4" t="s">
        <v>4</v>
      </c>
      <c r="E51" s="4" t="s">
        <v>5</v>
      </c>
    </row>
    <row r="52" spans="1:5">
      <c r="A52" s="7">
        <v>37533</v>
      </c>
      <c r="B52" s="4">
        <v>43.1</v>
      </c>
      <c r="C52" s="4">
        <v>22.3</v>
      </c>
      <c r="D52" s="4">
        <v>20.8</v>
      </c>
      <c r="E52" s="4">
        <v>9.5</v>
      </c>
    </row>
    <row r="53" spans="1:5">
      <c r="A53" s="7">
        <v>37728</v>
      </c>
      <c r="B53" s="4">
        <v>73.900000000000006</v>
      </c>
      <c r="C53" s="4">
        <v>39.6</v>
      </c>
      <c r="D53" s="4">
        <v>34.299999999999997</v>
      </c>
      <c r="E53" s="4">
        <v>15.6</v>
      </c>
    </row>
    <row r="54" spans="1:5">
      <c r="A54" s="8" t="s">
        <v>6</v>
      </c>
      <c r="B54" s="4"/>
      <c r="C54" s="4"/>
      <c r="D54" s="5">
        <f>AVERAGE(D49:D53)</f>
        <v>27.549999999999997</v>
      </c>
      <c r="E54" s="5">
        <f>AVERAGE(E49:E53)</f>
        <v>12.55</v>
      </c>
    </row>
    <row r="55" spans="1:5">
      <c r="A55" s="7"/>
    </row>
    <row r="56" spans="1:5">
      <c r="A56" s="10" t="s">
        <v>12</v>
      </c>
    </row>
    <row r="57" spans="1:5">
      <c r="A57" s="9" t="s">
        <v>1</v>
      </c>
      <c r="B57" s="4" t="s">
        <v>2</v>
      </c>
      <c r="C57" s="4" t="s">
        <v>3</v>
      </c>
      <c r="D57" s="4" t="s">
        <v>4</v>
      </c>
      <c r="E57" s="4" t="s">
        <v>5</v>
      </c>
    </row>
    <row r="58" spans="1:5">
      <c r="A58" s="7">
        <v>37533</v>
      </c>
      <c r="B58" s="4">
        <v>22.3</v>
      </c>
      <c r="C58" s="4">
        <v>19.600000000000001</v>
      </c>
      <c r="D58" s="4">
        <v>2.7</v>
      </c>
      <c r="E58" s="4">
        <v>1</v>
      </c>
    </row>
    <row r="59" spans="1:5">
      <c r="A59" s="7">
        <v>37728</v>
      </c>
      <c r="B59" s="4">
        <v>39.6</v>
      </c>
      <c r="C59" s="4">
        <v>35.6</v>
      </c>
      <c r="D59" s="4">
        <v>4</v>
      </c>
      <c r="E59" s="4">
        <v>1.6</v>
      </c>
    </row>
    <row r="60" spans="1:5">
      <c r="A60" s="8" t="s">
        <v>6</v>
      </c>
      <c r="B60" s="4"/>
      <c r="C60" s="4"/>
      <c r="D60" s="5">
        <f>AVERAGE(D58:D59)</f>
        <v>3.35</v>
      </c>
      <c r="E60" s="6">
        <f>AVERAGE(E58:E59)</f>
        <v>1.3</v>
      </c>
    </row>
    <row r="61" spans="1:5">
      <c r="A61" s="9"/>
    </row>
    <row r="62" spans="1:5">
      <c r="A62" s="10" t="s">
        <v>13</v>
      </c>
    </row>
    <row r="63" spans="1:5">
      <c r="A63" s="9" t="s">
        <v>1</v>
      </c>
      <c r="B63" s="4" t="s">
        <v>2</v>
      </c>
      <c r="C63" s="4" t="s">
        <v>3</v>
      </c>
      <c r="D63" s="4" t="s">
        <v>4</v>
      </c>
      <c r="E63" s="4" t="s">
        <v>5</v>
      </c>
    </row>
    <row r="64" spans="1:5">
      <c r="A64" s="7">
        <v>36964</v>
      </c>
      <c r="B64" s="4">
        <v>46.2</v>
      </c>
      <c r="C64" s="4">
        <v>25.1</v>
      </c>
      <c r="D64" s="4">
        <v>21.1</v>
      </c>
      <c r="E64" s="4">
        <v>4.4000000000000004</v>
      </c>
    </row>
    <row r="65" spans="1:5">
      <c r="A65" s="7">
        <v>36993</v>
      </c>
      <c r="B65" s="4">
        <v>52.9</v>
      </c>
      <c r="C65" s="4">
        <v>28.4</v>
      </c>
      <c r="D65" s="4">
        <v>24.5</v>
      </c>
      <c r="E65" s="4">
        <v>5.0999999999999996</v>
      </c>
    </row>
    <row r="66" spans="1:5">
      <c r="A66" s="7">
        <v>37041</v>
      </c>
      <c r="B66" s="4">
        <v>445</v>
      </c>
      <c r="C66" s="4">
        <v>363.2</v>
      </c>
      <c r="D66" s="4">
        <v>81.8</v>
      </c>
      <c r="E66" s="4">
        <v>17.100000000000001</v>
      </c>
    </row>
    <row r="67" spans="1:5">
      <c r="A67" s="7">
        <v>37071</v>
      </c>
      <c r="B67" s="4">
        <v>321.3</v>
      </c>
      <c r="C67" s="4">
        <v>253.8</v>
      </c>
      <c r="D67" s="4">
        <v>67.5</v>
      </c>
      <c r="E67" s="4">
        <v>14.2</v>
      </c>
    </row>
    <row r="68" spans="1:5">
      <c r="A68" s="7">
        <v>37206</v>
      </c>
      <c r="B68" s="4">
        <v>28.4</v>
      </c>
      <c r="C68" s="4">
        <v>9.5</v>
      </c>
      <c r="D68" s="4">
        <v>18.899999999999999</v>
      </c>
      <c r="E68" s="4">
        <v>4</v>
      </c>
    </row>
    <row r="69" spans="1:5">
      <c r="A69" s="7">
        <v>37276</v>
      </c>
      <c r="B69" s="4">
        <v>30.6</v>
      </c>
      <c r="C69" s="4">
        <v>7.9</v>
      </c>
      <c r="D69" s="4">
        <v>22.7</v>
      </c>
      <c r="E69" s="4">
        <v>4.8</v>
      </c>
    </row>
    <row r="70" spans="1:5">
      <c r="A70" s="7">
        <v>37329</v>
      </c>
      <c r="B70" s="4">
        <v>27.5</v>
      </c>
      <c r="C70" s="4">
        <v>11.4</v>
      </c>
      <c r="D70" s="4">
        <v>16.2</v>
      </c>
      <c r="E70" s="4">
        <v>3.4</v>
      </c>
    </row>
    <row r="71" spans="1:5">
      <c r="A71" s="7">
        <v>37361</v>
      </c>
      <c r="B71" s="4">
        <v>39.299999999999997</v>
      </c>
      <c r="C71" s="4">
        <v>24.5</v>
      </c>
      <c r="D71" s="4">
        <v>14.8</v>
      </c>
      <c r="E71" s="4">
        <v>3.1</v>
      </c>
    </row>
    <row r="72" spans="1:5">
      <c r="A72" s="7">
        <v>37399</v>
      </c>
      <c r="B72" s="4">
        <v>494</v>
      </c>
      <c r="C72" s="4">
        <v>462.2</v>
      </c>
      <c r="D72" s="4">
        <v>31.8</v>
      </c>
      <c r="E72" s="4">
        <v>6.7</v>
      </c>
    </row>
    <row r="73" spans="1:5">
      <c r="A73" s="7">
        <v>37410</v>
      </c>
      <c r="B73" s="4">
        <v>964.9</v>
      </c>
      <c r="C73" s="4">
        <v>886.6</v>
      </c>
      <c r="D73" s="4">
        <v>78.400000000000006</v>
      </c>
      <c r="E73" s="4">
        <v>16.399999999999999</v>
      </c>
    </row>
    <row r="74" spans="1:5">
      <c r="A74" s="7">
        <v>37433</v>
      </c>
      <c r="B74" s="4">
        <v>387.9</v>
      </c>
      <c r="C74" s="4">
        <v>349</v>
      </c>
      <c r="D74" s="4">
        <v>38.9</v>
      </c>
      <c r="E74" s="4">
        <v>8.1999999999999993</v>
      </c>
    </row>
    <row r="75" spans="1:5">
      <c r="A75" s="7">
        <v>37533</v>
      </c>
      <c r="B75" s="4">
        <v>43.1</v>
      </c>
      <c r="C75" s="4">
        <v>19.600000000000001</v>
      </c>
      <c r="D75" s="4">
        <v>23.5</v>
      </c>
      <c r="E75" s="4">
        <v>4.9000000000000004</v>
      </c>
    </row>
    <row r="76" spans="1:5">
      <c r="A76" s="7">
        <v>37728</v>
      </c>
      <c r="B76" s="4">
        <v>73.900000000000006</v>
      </c>
      <c r="C76" s="4">
        <v>35.6</v>
      </c>
      <c r="D76" s="4">
        <v>38.299999999999997</v>
      </c>
      <c r="E76" s="4">
        <v>8</v>
      </c>
    </row>
    <row r="77" spans="1:5">
      <c r="A77" s="8" t="s">
        <v>6</v>
      </c>
      <c r="B77" s="4"/>
      <c r="C77" s="4"/>
      <c r="D77" s="5">
        <f>AVERAGE(D64:D76)</f>
        <v>36.800000000000004</v>
      </c>
      <c r="E77" s="5">
        <f>AVERAGE(E64:E76)</f>
        <v>7.7153846153846155</v>
      </c>
    </row>
    <row r="78" spans="1:5">
      <c r="A78" s="7"/>
    </row>
    <row r="79" spans="1:5">
      <c r="A79" s="10" t="s">
        <v>14</v>
      </c>
    </row>
    <row r="80" spans="1:5">
      <c r="A80" s="9" t="s">
        <v>1</v>
      </c>
      <c r="B80" s="4" t="s">
        <v>2</v>
      </c>
      <c r="C80" s="4" t="s">
        <v>3</v>
      </c>
      <c r="D80" s="4" t="s">
        <v>4</v>
      </c>
      <c r="E80" s="4" t="s">
        <v>5</v>
      </c>
    </row>
    <row r="81" spans="1:5">
      <c r="A81" s="7">
        <v>37040</v>
      </c>
      <c r="B81" s="4">
        <v>132.1</v>
      </c>
      <c r="C81" s="4">
        <v>107.7</v>
      </c>
      <c r="D81" s="4">
        <v>24.4</v>
      </c>
      <c r="E81" s="4">
        <v>30.5</v>
      </c>
    </row>
    <row r="82" spans="1:5">
      <c r="A82" s="7">
        <v>37206</v>
      </c>
      <c r="B82" s="4">
        <v>9.6</v>
      </c>
      <c r="C82" s="4">
        <v>0</v>
      </c>
      <c r="D82" s="4">
        <v>9.6</v>
      </c>
      <c r="E82" s="4">
        <v>12</v>
      </c>
    </row>
    <row r="83" spans="1:5">
      <c r="A83" s="7">
        <v>37399</v>
      </c>
      <c r="B83" s="4">
        <v>54.5</v>
      </c>
      <c r="C83" s="4">
        <v>38.200000000000003</v>
      </c>
      <c r="D83" s="4">
        <v>16.3</v>
      </c>
      <c r="E83" s="4">
        <v>20.399999999999999</v>
      </c>
    </row>
    <row r="84" spans="1:5">
      <c r="A84" s="7">
        <v>37410</v>
      </c>
      <c r="B84" s="4">
        <v>95.4</v>
      </c>
      <c r="C84" s="4">
        <v>75</v>
      </c>
      <c r="D84" s="4">
        <v>20.399999999999999</v>
      </c>
      <c r="E84" s="4">
        <v>25.5</v>
      </c>
    </row>
    <row r="85" spans="1:5">
      <c r="A85" s="7">
        <v>37433</v>
      </c>
      <c r="B85" s="4">
        <v>60.2</v>
      </c>
      <c r="C85" s="4">
        <v>43.9</v>
      </c>
      <c r="D85" s="4">
        <v>16.3</v>
      </c>
      <c r="E85" s="4">
        <v>20.399999999999999</v>
      </c>
    </row>
    <row r="86" spans="1:5">
      <c r="A86" s="7">
        <v>37728</v>
      </c>
      <c r="B86" s="4">
        <v>41</v>
      </c>
      <c r="C86" s="4">
        <v>24.8</v>
      </c>
      <c r="D86" s="4">
        <v>16.2</v>
      </c>
      <c r="E86" s="4">
        <v>20.2</v>
      </c>
    </row>
    <row r="87" spans="1:5">
      <c r="A87" s="7">
        <v>37812</v>
      </c>
      <c r="B87" s="4">
        <v>52.9</v>
      </c>
      <c r="C87" s="4">
        <v>29.5</v>
      </c>
      <c r="D87" s="4">
        <v>23.4</v>
      </c>
      <c r="E87" s="4">
        <v>29.2</v>
      </c>
    </row>
    <row r="88" spans="1:5">
      <c r="A88" s="8" t="s">
        <v>6</v>
      </c>
      <c r="B88" s="4"/>
      <c r="C88" s="4"/>
      <c r="D88" s="5">
        <f>AVERAGE(D81:D87)</f>
        <v>18.085714285714285</v>
      </c>
      <c r="E88" s="5">
        <f>AVERAGE(E81:E87)</f>
        <v>22.599999999999998</v>
      </c>
    </row>
    <row r="89" spans="1:5">
      <c r="A89" s="7"/>
      <c r="B89" s="4"/>
      <c r="C89" s="4"/>
      <c r="D89" s="4"/>
      <c r="E89" s="4"/>
    </row>
    <row r="90" spans="1:5">
      <c r="A90" s="10" t="s">
        <v>15</v>
      </c>
      <c r="B90" s="4"/>
      <c r="C90" s="4"/>
      <c r="D90" s="4"/>
      <c r="E90" s="4"/>
    </row>
    <row r="91" spans="1:5">
      <c r="A91" s="9" t="s">
        <v>1</v>
      </c>
      <c r="B91" s="4" t="s">
        <v>2</v>
      </c>
      <c r="C91" s="4" t="s">
        <v>3</v>
      </c>
      <c r="D91" s="4" t="s">
        <v>4</v>
      </c>
      <c r="E91" s="4" t="s">
        <v>5</v>
      </c>
    </row>
    <row r="92" spans="1:5">
      <c r="A92" s="7">
        <v>36963</v>
      </c>
      <c r="B92" s="4">
        <v>1.5</v>
      </c>
      <c r="C92" s="4">
        <v>1.1000000000000001</v>
      </c>
      <c r="D92" s="4">
        <v>0.4</v>
      </c>
      <c r="E92" s="4">
        <v>0.92</v>
      </c>
    </row>
    <row r="93" spans="1:5">
      <c r="A93" s="7">
        <v>36993</v>
      </c>
      <c r="B93" s="4">
        <v>1.8</v>
      </c>
      <c r="C93" s="4">
        <v>1.3</v>
      </c>
      <c r="D93" s="4">
        <v>0.5</v>
      </c>
      <c r="E93" s="4">
        <v>0.97</v>
      </c>
    </row>
    <row r="94" spans="1:5">
      <c r="A94" s="7">
        <v>37206</v>
      </c>
      <c r="B94" s="4">
        <v>1.7</v>
      </c>
      <c r="C94" s="4">
        <v>1.2</v>
      </c>
      <c r="D94" s="4">
        <v>0.5</v>
      </c>
      <c r="E94" s="4">
        <v>1.06</v>
      </c>
    </row>
    <row r="95" spans="1:5">
      <c r="A95" s="7">
        <v>37276</v>
      </c>
      <c r="B95" s="4">
        <v>1.6</v>
      </c>
      <c r="C95" s="4">
        <v>1.1000000000000001</v>
      </c>
      <c r="D95" s="4">
        <v>0.5</v>
      </c>
      <c r="E95" s="4">
        <v>1.05</v>
      </c>
    </row>
    <row r="96" spans="1:5">
      <c r="A96" s="7">
        <v>37326</v>
      </c>
      <c r="B96" s="4">
        <v>1.6</v>
      </c>
      <c r="C96" s="4">
        <v>1</v>
      </c>
      <c r="D96" s="4">
        <v>0.6</v>
      </c>
      <c r="E96" s="4">
        <v>1.23</v>
      </c>
    </row>
    <row r="97" spans="1:5">
      <c r="A97" s="7">
        <v>37533</v>
      </c>
      <c r="B97" s="4">
        <v>1.5</v>
      </c>
      <c r="C97" s="4">
        <v>1</v>
      </c>
      <c r="D97" s="4">
        <v>0.5</v>
      </c>
      <c r="E97" s="4">
        <v>0.98</v>
      </c>
    </row>
    <row r="98" spans="1:5">
      <c r="A98" s="7">
        <v>37728</v>
      </c>
      <c r="B98" s="4">
        <v>2.2000000000000002</v>
      </c>
      <c r="C98" s="4">
        <v>1.5</v>
      </c>
      <c r="D98" s="4">
        <v>0.7</v>
      </c>
      <c r="E98" s="4">
        <v>1.43</v>
      </c>
    </row>
    <row r="99" spans="1:5">
      <c r="A99" s="8" t="s">
        <v>6</v>
      </c>
      <c r="B99" s="4"/>
      <c r="C99" s="4"/>
      <c r="D99" s="5">
        <f>AVERAGE(D92:D98)</f>
        <v>0.52857142857142858</v>
      </c>
      <c r="E99" s="5">
        <f>AVERAGE(E92:E98)</f>
        <v>1.0914285714285714</v>
      </c>
    </row>
    <row r="100" spans="1:5">
      <c r="A100" s="9"/>
      <c r="B100" s="4"/>
      <c r="C100" s="4"/>
      <c r="D100" s="4"/>
      <c r="E100" s="4"/>
    </row>
    <row r="101" spans="1:5">
      <c r="A101" s="9"/>
      <c r="B101" s="4"/>
      <c r="C101" s="4"/>
      <c r="D101" s="4"/>
      <c r="E101" s="4"/>
    </row>
    <row r="102" spans="1:5">
      <c r="A102" s="10" t="s">
        <v>16</v>
      </c>
      <c r="B102" s="4"/>
      <c r="C102" s="4"/>
      <c r="D102" s="4"/>
      <c r="E102" s="4"/>
    </row>
    <row r="103" spans="1:5">
      <c r="A103" s="9" t="s">
        <v>1</v>
      </c>
      <c r="B103" s="4" t="s">
        <v>2</v>
      </c>
      <c r="C103" s="4" t="s">
        <v>3</v>
      </c>
      <c r="D103" s="4" t="s">
        <v>4</v>
      </c>
      <c r="E103" s="4" t="s">
        <v>5</v>
      </c>
    </row>
    <row r="104" spans="1:5">
      <c r="A104" s="7">
        <v>37206</v>
      </c>
      <c r="B104" s="4">
        <v>6.3</v>
      </c>
      <c r="C104" s="4">
        <v>4.0999999999999996</v>
      </c>
      <c r="D104" s="4">
        <v>2.2000000000000002</v>
      </c>
      <c r="E104" s="4">
        <v>1</v>
      </c>
    </row>
    <row r="105" spans="1:5">
      <c r="A105" s="7">
        <v>37327</v>
      </c>
      <c r="B105" s="4">
        <v>23.3</v>
      </c>
      <c r="C105" s="4">
        <v>17.600000000000001</v>
      </c>
      <c r="D105" s="4">
        <v>5.7</v>
      </c>
      <c r="E105" s="4">
        <v>2.7</v>
      </c>
    </row>
    <row r="106" spans="1:5">
      <c r="A106" s="7">
        <v>37361</v>
      </c>
      <c r="B106" s="4">
        <v>53.4</v>
      </c>
      <c r="C106" s="4">
        <v>40.6</v>
      </c>
      <c r="D106" s="4">
        <v>12.8</v>
      </c>
      <c r="E106" s="4">
        <v>6</v>
      </c>
    </row>
    <row r="107" spans="1:5">
      <c r="A107" s="7">
        <v>37533</v>
      </c>
      <c r="B107" s="4">
        <v>8.4</v>
      </c>
      <c r="C107" s="4">
        <v>5.3</v>
      </c>
      <c r="D107" s="4">
        <v>3.1</v>
      </c>
      <c r="E107" s="4">
        <v>1.4</v>
      </c>
    </row>
    <row r="108" spans="1:5">
      <c r="A108" s="7">
        <v>37728</v>
      </c>
      <c r="B108" s="4">
        <v>53.5</v>
      </c>
      <c r="C108" s="4">
        <v>42.6</v>
      </c>
      <c r="D108" s="4">
        <v>10.9</v>
      </c>
      <c r="E108" s="4">
        <v>5.0999999999999996</v>
      </c>
    </row>
    <row r="109" spans="1:5">
      <c r="A109" s="8" t="s">
        <v>6</v>
      </c>
      <c r="B109" s="4"/>
      <c r="C109" s="4"/>
      <c r="D109" s="5">
        <f>AVERAGE(D104:D108)</f>
        <v>6.94</v>
      </c>
      <c r="E109" s="6">
        <f>AVERAGE(E104:E108)</f>
        <v>3.2399999999999998</v>
      </c>
    </row>
    <row r="110" spans="1:5">
      <c r="A110" s="9"/>
      <c r="B110" s="4"/>
      <c r="C110" s="4"/>
      <c r="D110" s="4"/>
      <c r="E110" s="4"/>
    </row>
    <row r="111" spans="1:5">
      <c r="A111" s="10" t="s">
        <v>17</v>
      </c>
      <c r="B111" s="4"/>
      <c r="C111" s="4"/>
      <c r="D111" s="4"/>
      <c r="E111" s="4"/>
    </row>
    <row r="112" spans="1:5">
      <c r="A112" s="9" t="s">
        <v>1</v>
      </c>
      <c r="B112" s="4" t="s">
        <v>2</v>
      </c>
      <c r="C112" s="4" t="s">
        <v>3</v>
      </c>
      <c r="D112" s="4" t="s">
        <v>4</v>
      </c>
      <c r="E112" s="4" t="s">
        <v>5</v>
      </c>
    </row>
    <row r="113" spans="1:5">
      <c r="A113" s="7">
        <v>37206</v>
      </c>
      <c r="B113" s="4">
        <v>15.7</v>
      </c>
      <c r="C113" s="4">
        <v>4</v>
      </c>
      <c r="D113" s="4">
        <v>11.7</v>
      </c>
      <c r="E113" s="4">
        <v>2.1</v>
      </c>
    </row>
    <row r="114" spans="1:5">
      <c r="A114" s="7">
        <v>37330</v>
      </c>
      <c r="B114" s="4">
        <v>15</v>
      </c>
      <c r="C114" s="4">
        <v>8.1999999999999993</v>
      </c>
      <c r="D114" s="4">
        <v>6.8</v>
      </c>
      <c r="E114" s="4">
        <v>1.2</v>
      </c>
    </row>
    <row r="115" spans="1:5">
      <c r="A115" s="7">
        <v>37361</v>
      </c>
      <c r="B115" s="4">
        <v>27.6</v>
      </c>
      <c r="C115" s="4">
        <v>9.8000000000000007</v>
      </c>
      <c r="D115" s="4">
        <v>17.8</v>
      </c>
      <c r="E115" s="4">
        <v>3.1</v>
      </c>
    </row>
    <row r="116" spans="1:5">
      <c r="A116" s="7">
        <v>37533</v>
      </c>
      <c r="B116" s="4">
        <v>18.5</v>
      </c>
      <c r="C116" s="4">
        <v>6.2</v>
      </c>
      <c r="D116" s="4">
        <v>12.3</v>
      </c>
      <c r="E116" s="4">
        <v>2.2000000000000002</v>
      </c>
    </row>
    <row r="117" spans="1:5">
      <c r="A117" s="8" t="s">
        <v>6</v>
      </c>
      <c r="B117" s="4"/>
      <c r="C117" s="4"/>
      <c r="D117" s="5">
        <f>AVERAGE(D113:D116)</f>
        <v>12.149999999999999</v>
      </c>
      <c r="E117" s="6">
        <f>AVERAGE(E113:E116)</f>
        <v>2.1500000000000004</v>
      </c>
    </row>
    <row r="118" spans="1:5">
      <c r="A118" s="9"/>
      <c r="B118" s="4"/>
      <c r="C118" s="4"/>
      <c r="D118" s="4"/>
      <c r="E118" s="4"/>
    </row>
    <row r="119" spans="1:5">
      <c r="A119" s="10" t="s">
        <v>18</v>
      </c>
      <c r="B119" s="4"/>
      <c r="C119" s="4"/>
      <c r="D119" s="4"/>
      <c r="E119" s="4"/>
    </row>
    <row r="120" spans="1:5">
      <c r="A120" s="9" t="s">
        <v>1</v>
      </c>
      <c r="B120" s="4" t="s">
        <v>2</v>
      </c>
      <c r="C120" s="4" t="s">
        <v>3</v>
      </c>
      <c r="D120" s="4" t="s">
        <v>4</v>
      </c>
      <c r="E120" s="4" t="s">
        <v>5</v>
      </c>
    </row>
    <row r="121" spans="1:5">
      <c r="A121" s="7">
        <v>37206</v>
      </c>
      <c r="B121" s="4">
        <v>4</v>
      </c>
      <c r="C121" s="4">
        <v>0.7</v>
      </c>
      <c r="D121" s="4">
        <v>3.3</v>
      </c>
      <c r="E121" s="4">
        <v>1.2</v>
      </c>
    </row>
    <row r="122" spans="1:5">
      <c r="A122" s="7">
        <v>37330</v>
      </c>
      <c r="B122" s="4">
        <v>8.1999999999999993</v>
      </c>
      <c r="C122" s="4">
        <v>1.3</v>
      </c>
      <c r="D122" s="4">
        <v>6.9</v>
      </c>
      <c r="E122" s="4">
        <v>2.4</v>
      </c>
    </row>
    <row r="123" spans="1:5">
      <c r="A123" s="7">
        <v>37361</v>
      </c>
      <c r="B123" s="4">
        <v>9.8000000000000007</v>
      </c>
      <c r="C123" s="4">
        <v>4</v>
      </c>
      <c r="D123" s="4">
        <v>5.8</v>
      </c>
      <c r="E123" s="4">
        <v>2</v>
      </c>
    </row>
    <row r="124" spans="1:5">
      <c r="A124" s="7">
        <v>37533</v>
      </c>
      <c r="B124" s="4">
        <v>6.2</v>
      </c>
      <c r="C124" s="4">
        <v>2.8</v>
      </c>
      <c r="D124" s="4">
        <v>3.4</v>
      </c>
      <c r="E124" s="4">
        <v>1.2</v>
      </c>
    </row>
    <row r="125" spans="1:5">
      <c r="A125" s="8" t="s">
        <v>6</v>
      </c>
      <c r="B125" s="4"/>
      <c r="C125" s="4"/>
      <c r="D125" s="5">
        <f>AVERAGE(D121:D124)</f>
        <v>4.8499999999999996</v>
      </c>
      <c r="E125" s="6">
        <f>AVERAGE(E121:E124)</f>
        <v>1.7</v>
      </c>
    </row>
    <row r="126" spans="1:5">
      <c r="A126" s="9"/>
      <c r="B126" s="4"/>
      <c r="C126" s="4"/>
      <c r="D126" s="4"/>
      <c r="E126" s="4"/>
    </row>
    <row r="127" spans="1:5">
      <c r="A127" s="10" t="s">
        <v>19</v>
      </c>
      <c r="B127" s="4"/>
      <c r="C127" s="4"/>
      <c r="D127" s="4"/>
      <c r="E127" s="4"/>
    </row>
    <row r="128" spans="1:5">
      <c r="A128" s="9" t="s">
        <v>1</v>
      </c>
      <c r="B128" s="4" t="s">
        <v>2</v>
      </c>
      <c r="C128" s="4" t="s">
        <v>3</v>
      </c>
      <c r="D128" s="4" t="s">
        <v>4</v>
      </c>
      <c r="E128" s="4" t="s">
        <v>5</v>
      </c>
    </row>
    <row r="129" spans="1:5">
      <c r="A129" s="7">
        <v>37206</v>
      </c>
      <c r="B129" s="4">
        <v>15.7</v>
      </c>
      <c r="C129" s="4">
        <v>0.7</v>
      </c>
      <c r="D129" s="4">
        <v>15</v>
      </c>
      <c r="E129" s="4">
        <v>1.8</v>
      </c>
    </row>
    <row r="130" spans="1:5">
      <c r="A130" s="7">
        <v>37330</v>
      </c>
      <c r="B130" s="4">
        <v>15</v>
      </c>
      <c r="C130" s="4">
        <v>1.3</v>
      </c>
      <c r="D130" s="4">
        <v>13.7</v>
      </c>
      <c r="E130" s="4">
        <v>1.6</v>
      </c>
    </row>
    <row r="131" spans="1:5">
      <c r="A131" s="7">
        <v>37361</v>
      </c>
      <c r="B131" s="4">
        <v>27.6</v>
      </c>
      <c r="C131" s="4">
        <v>4</v>
      </c>
      <c r="D131" s="4">
        <v>23.6</v>
      </c>
      <c r="E131" s="4">
        <v>2.8</v>
      </c>
    </row>
    <row r="132" spans="1:5">
      <c r="A132" s="7">
        <v>37533</v>
      </c>
      <c r="B132" s="4">
        <v>18.5</v>
      </c>
      <c r="C132" s="4">
        <v>2.8</v>
      </c>
      <c r="D132" s="4">
        <v>15.7</v>
      </c>
      <c r="E132" s="4">
        <v>1.8</v>
      </c>
    </row>
    <row r="133" spans="1:5">
      <c r="A133" s="7">
        <v>37728</v>
      </c>
      <c r="B133" s="4">
        <v>26.5</v>
      </c>
      <c r="C133" s="4">
        <v>4.5</v>
      </c>
      <c r="D133" s="4">
        <v>22</v>
      </c>
      <c r="E133" s="4">
        <v>2.6</v>
      </c>
    </row>
    <row r="134" spans="1:5">
      <c r="A134" s="8" t="s">
        <v>6</v>
      </c>
      <c r="B134" s="4"/>
      <c r="C134" s="4"/>
      <c r="D134" s="5">
        <f>AVERAGE(D129:D133)</f>
        <v>18</v>
      </c>
      <c r="E134" s="6">
        <f>AVERAGE(E129:E133)</f>
        <v>2.12</v>
      </c>
    </row>
    <row r="135" spans="1:5">
      <c r="A135" s="9"/>
      <c r="B135" s="4"/>
      <c r="C135" s="4"/>
      <c r="D135" s="4"/>
      <c r="E135" s="4"/>
    </row>
    <row r="136" spans="1:5">
      <c r="A136" s="10" t="s">
        <v>20</v>
      </c>
      <c r="B136" s="4"/>
      <c r="C136" s="4"/>
      <c r="D136" s="4"/>
      <c r="E136" s="4"/>
    </row>
    <row r="137" spans="1:5">
      <c r="A137" s="9" t="s">
        <v>1</v>
      </c>
      <c r="B137" s="4" t="s">
        <v>2</v>
      </c>
      <c r="C137" s="4" t="s">
        <v>3</v>
      </c>
      <c r="D137" s="4" t="s">
        <v>4</v>
      </c>
      <c r="E137" s="4" t="s">
        <v>5</v>
      </c>
    </row>
    <row r="138" spans="1:5">
      <c r="A138" s="7">
        <v>37206</v>
      </c>
      <c r="B138" s="4">
        <v>9.8000000000000007</v>
      </c>
      <c r="C138" s="4">
        <v>4.4000000000000004</v>
      </c>
      <c r="D138" s="4">
        <v>5.4</v>
      </c>
      <c r="E138" s="4">
        <v>4.0999999999999996</v>
      </c>
    </row>
    <row r="139" spans="1:5">
      <c r="A139" s="7">
        <v>37398</v>
      </c>
      <c r="B139" s="4">
        <v>50.8</v>
      </c>
      <c r="C139" s="4">
        <v>40.9</v>
      </c>
      <c r="D139" s="4">
        <v>9.9</v>
      </c>
      <c r="E139" s="4">
        <v>7.6</v>
      </c>
    </row>
    <row r="140" spans="1:5">
      <c r="A140" s="7">
        <v>37410</v>
      </c>
      <c r="B140" s="4">
        <v>182.5</v>
      </c>
      <c r="C140" s="4">
        <v>168.9</v>
      </c>
      <c r="D140" s="4">
        <v>13.6</v>
      </c>
      <c r="E140" s="4">
        <v>10.5</v>
      </c>
    </row>
    <row r="141" spans="1:5">
      <c r="A141" s="7">
        <v>37434</v>
      </c>
      <c r="B141" s="4">
        <v>76.599999999999994</v>
      </c>
      <c r="C141" s="4">
        <v>66</v>
      </c>
      <c r="D141" s="4">
        <v>10.6</v>
      </c>
      <c r="E141" s="4">
        <v>8.1999999999999993</v>
      </c>
    </row>
    <row r="142" spans="1:5">
      <c r="A142" s="7">
        <v>37468</v>
      </c>
      <c r="B142" s="4">
        <v>14.2</v>
      </c>
      <c r="C142" s="4">
        <v>5.6</v>
      </c>
      <c r="D142" s="4">
        <v>8.6999999999999993</v>
      </c>
      <c r="E142" s="4">
        <v>6.7</v>
      </c>
    </row>
    <row r="143" spans="1:5">
      <c r="A143" s="7">
        <v>37533</v>
      </c>
      <c r="B143" s="4">
        <v>12.9</v>
      </c>
      <c r="C143" s="4">
        <v>5.9</v>
      </c>
      <c r="D143" s="4">
        <v>7</v>
      </c>
      <c r="E143" s="4">
        <v>5.4</v>
      </c>
    </row>
    <row r="144" spans="1:5">
      <c r="A144" s="8" t="s">
        <v>6</v>
      </c>
      <c r="B144" s="4"/>
      <c r="C144" s="4"/>
      <c r="D144" s="5">
        <f>AVERAGE(D138:D143)</f>
        <v>9.2000000000000011</v>
      </c>
      <c r="E144" s="5">
        <f>AVERAGE(E138:E143)</f>
        <v>7.083333333333333</v>
      </c>
    </row>
    <row r="145" spans="1:5">
      <c r="A145" s="7"/>
      <c r="B145" s="4"/>
      <c r="C145" s="4"/>
      <c r="D145" s="4"/>
      <c r="E145" s="4"/>
    </row>
    <row r="146" spans="1:5">
      <c r="A146" s="8" t="s">
        <v>21</v>
      </c>
      <c r="B146" s="4"/>
      <c r="C146" s="4"/>
      <c r="D146" s="4"/>
      <c r="E146" s="4"/>
    </row>
    <row r="147" spans="1:5">
      <c r="A147" s="9" t="s">
        <v>1</v>
      </c>
      <c r="B147" s="4" t="s">
        <v>2</v>
      </c>
      <c r="C147" s="4" t="s">
        <v>3</v>
      </c>
      <c r="D147" s="4" t="s">
        <v>4</v>
      </c>
      <c r="E147" s="4" t="s">
        <v>5</v>
      </c>
    </row>
    <row r="148" spans="1:5">
      <c r="A148" s="7">
        <v>36964</v>
      </c>
      <c r="B148" s="4">
        <v>3.9</v>
      </c>
      <c r="C148" s="4">
        <v>1.4</v>
      </c>
      <c r="D148" s="4">
        <v>2.4</v>
      </c>
      <c r="E148" s="4">
        <v>1.9</v>
      </c>
    </row>
    <row r="149" spans="1:5">
      <c r="A149" s="7">
        <v>36993</v>
      </c>
      <c r="B149" s="4">
        <v>4.8</v>
      </c>
      <c r="C149" s="4">
        <v>1</v>
      </c>
      <c r="D149" s="4">
        <v>3.9</v>
      </c>
      <c r="E149" s="4">
        <v>3</v>
      </c>
    </row>
    <row r="150" spans="1:5">
      <c r="A150" s="7">
        <v>37206</v>
      </c>
      <c r="B150" s="4">
        <v>4.0999999999999996</v>
      </c>
      <c r="C150" s="4">
        <v>0.3</v>
      </c>
      <c r="D150" s="4">
        <v>3.9</v>
      </c>
      <c r="E150" s="4">
        <v>3</v>
      </c>
    </row>
    <row r="151" spans="1:5">
      <c r="A151" s="8" t="s">
        <v>6</v>
      </c>
      <c r="B151" s="4"/>
      <c r="C151" s="4"/>
      <c r="D151" s="5">
        <f>AVERAGE(D148:D150)</f>
        <v>3.4</v>
      </c>
      <c r="E151" s="5">
        <f>AVERAGE(E148:E150)</f>
        <v>2.6333333333333333</v>
      </c>
    </row>
    <row r="152" spans="1:5">
      <c r="A152" s="9"/>
      <c r="B152" s="4"/>
      <c r="C152" s="4"/>
      <c r="D152" s="4"/>
      <c r="E152" s="4"/>
    </row>
    <row r="153" spans="1:5">
      <c r="A153" s="10" t="s">
        <v>22</v>
      </c>
      <c r="B153" s="4"/>
      <c r="C153" s="4"/>
      <c r="D153" s="4"/>
      <c r="E153" s="4"/>
    </row>
    <row r="154" spans="1:5">
      <c r="A154" s="9" t="s">
        <v>1</v>
      </c>
      <c r="B154" s="4" t="s">
        <v>2</v>
      </c>
      <c r="C154" s="4" t="s">
        <v>3</v>
      </c>
      <c r="D154" s="4" t="s">
        <v>23</v>
      </c>
      <c r="E154" s="4" t="s">
        <v>5</v>
      </c>
    </row>
    <row r="155" spans="1:5">
      <c r="A155" s="7">
        <v>37328</v>
      </c>
      <c r="B155" s="4">
        <v>786</v>
      </c>
      <c r="C155" s="4">
        <v>1110</v>
      </c>
      <c r="D155" s="4">
        <f>C155-B155</f>
        <v>324</v>
      </c>
      <c r="E155" s="4"/>
    </row>
    <row r="156" spans="1:5">
      <c r="A156" s="7">
        <v>37490</v>
      </c>
      <c r="B156" s="4">
        <v>1913</v>
      </c>
      <c r="C156" s="4">
        <v>2130</v>
      </c>
      <c r="D156" s="4">
        <f t="shared" ref="D156:D159" si="0">C156-B156</f>
        <v>217</v>
      </c>
      <c r="E156" s="4"/>
    </row>
    <row r="157" spans="1:5">
      <c r="A157" s="7">
        <v>38090</v>
      </c>
      <c r="B157" s="4">
        <v>2140</v>
      </c>
      <c r="C157" s="4">
        <v>2575</v>
      </c>
      <c r="D157" s="4">
        <f t="shared" si="0"/>
        <v>435</v>
      </c>
      <c r="E157" s="4"/>
    </row>
    <row r="158" spans="1:5">
      <c r="A158" s="7">
        <v>38188</v>
      </c>
      <c r="B158" s="4">
        <v>4210</v>
      </c>
      <c r="C158" s="4">
        <v>4520</v>
      </c>
      <c r="D158" s="4">
        <f t="shared" si="0"/>
        <v>310</v>
      </c>
      <c r="E158" s="4"/>
    </row>
    <row r="159" spans="1:5">
      <c r="A159" s="7">
        <v>38209</v>
      </c>
      <c r="B159" s="4">
        <v>2310</v>
      </c>
      <c r="C159" s="4">
        <v>2510</v>
      </c>
      <c r="D159" s="4">
        <f t="shared" si="0"/>
        <v>200</v>
      </c>
      <c r="E159" s="4"/>
    </row>
    <row r="160" spans="1:5">
      <c r="A160" s="10" t="s">
        <v>6</v>
      </c>
      <c r="B160" s="4"/>
      <c r="C160" s="4"/>
      <c r="D160" s="11">
        <f>AVERAGE(D155:D159)</f>
        <v>297.2</v>
      </c>
      <c r="E160" s="4"/>
    </row>
    <row r="161" spans="1:5">
      <c r="A161" s="9"/>
      <c r="B161" s="4"/>
      <c r="C161" s="4"/>
      <c r="D161" s="4"/>
      <c r="E161" s="4"/>
    </row>
    <row r="162" spans="1:5">
      <c r="A162" s="10" t="s">
        <v>24</v>
      </c>
      <c r="B162" s="4"/>
      <c r="C162" s="4"/>
      <c r="D162" s="4"/>
      <c r="E162" s="4"/>
    </row>
    <row r="163" spans="1:5">
      <c r="A163" s="9" t="s">
        <v>1</v>
      </c>
      <c r="B163" s="4" t="s">
        <v>2</v>
      </c>
      <c r="C163" s="4" t="s">
        <v>3</v>
      </c>
      <c r="D163" s="4" t="s">
        <v>23</v>
      </c>
      <c r="E163" s="4" t="s">
        <v>5</v>
      </c>
    </row>
    <row r="164" spans="1:5">
      <c r="A164" s="7">
        <v>37328</v>
      </c>
      <c r="B164" s="4">
        <v>786</v>
      </c>
      <c r="C164" s="4">
        <v>932</v>
      </c>
      <c r="D164" s="4">
        <f>C164-B164</f>
        <v>146</v>
      </c>
      <c r="E164" s="4"/>
    </row>
    <row r="165" spans="1:5">
      <c r="A165" s="7">
        <v>37490</v>
      </c>
      <c r="B165" s="4">
        <v>1913</v>
      </c>
      <c r="C165" s="4">
        <v>1824</v>
      </c>
      <c r="D165" s="4">
        <f t="shared" ref="D165:D168" si="1">C165-B165</f>
        <v>-89</v>
      </c>
      <c r="E165" s="4"/>
    </row>
    <row r="166" spans="1:5">
      <c r="A166" s="7">
        <v>38090</v>
      </c>
      <c r="B166" s="4">
        <v>2140</v>
      </c>
      <c r="C166" s="4">
        <v>2349</v>
      </c>
      <c r="D166" s="4">
        <f t="shared" si="1"/>
        <v>209</v>
      </c>
      <c r="E166" s="4"/>
    </row>
    <row r="167" spans="1:5">
      <c r="A167" s="7">
        <v>38188</v>
      </c>
      <c r="B167" s="4">
        <v>4210</v>
      </c>
      <c r="C167" s="4">
        <v>4246</v>
      </c>
      <c r="D167" s="4">
        <f t="shared" si="1"/>
        <v>36</v>
      </c>
      <c r="E167" s="4"/>
    </row>
    <row r="168" spans="1:5">
      <c r="A168" s="7">
        <v>38209</v>
      </c>
      <c r="B168" s="4">
        <v>2310</v>
      </c>
      <c r="C168" s="4">
        <v>2247</v>
      </c>
      <c r="D168" s="4">
        <f t="shared" si="1"/>
        <v>-63</v>
      </c>
      <c r="E168" s="4"/>
    </row>
    <row r="169" spans="1:5">
      <c r="A169" s="10" t="s">
        <v>6</v>
      </c>
      <c r="B169" s="4"/>
      <c r="C169" s="4"/>
      <c r="D169" s="11">
        <f>AVERAGE(D164:D168)</f>
        <v>47.8</v>
      </c>
      <c r="E169" s="4"/>
    </row>
    <row r="170" spans="1:5">
      <c r="A170" s="9"/>
      <c r="B170" s="4"/>
      <c r="C170" s="4"/>
      <c r="D170" s="4"/>
      <c r="E170" s="4"/>
    </row>
    <row r="171" spans="1:5">
      <c r="A171" s="10" t="s">
        <v>25</v>
      </c>
      <c r="B171" s="4"/>
      <c r="C171" s="4"/>
      <c r="D171" s="4"/>
      <c r="E171" s="4"/>
    </row>
    <row r="172" spans="1:5">
      <c r="A172" s="9" t="s">
        <v>1</v>
      </c>
      <c r="B172" s="4" t="s">
        <v>2</v>
      </c>
      <c r="C172" s="4" t="s">
        <v>3</v>
      </c>
      <c r="D172" s="4" t="s">
        <v>4</v>
      </c>
      <c r="E172" s="4" t="s">
        <v>5</v>
      </c>
    </row>
    <row r="173" spans="1:5">
      <c r="A173" s="7">
        <v>38090</v>
      </c>
      <c r="B173" s="4">
        <v>2349</v>
      </c>
      <c r="C173" s="4">
        <v>2268</v>
      </c>
      <c r="D173" s="4">
        <f>C173-B173</f>
        <v>-81</v>
      </c>
      <c r="E173" s="4"/>
    </row>
    <row r="174" spans="1:5">
      <c r="A174" s="7">
        <v>38188</v>
      </c>
      <c r="B174" s="4">
        <v>4246</v>
      </c>
      <c r="C174" s="4">
        <v>4164</v>
      </c>
      <c r="D174" s="4">
        <f t="shared" ref="D174:D175" si="2">C174-B174</f>
        <v>-82</v>
      </c>
      <c r="E174" s="4"/>
    </row>
    <row r="175" spans="1:5">
      <c r="A175" s="7">
        <v>38209</v>
      </c>
      <c r="B175" s="4">
        <v>2247</v>
      </c>
      <c r="C175" s="4">
        <v>2196</v>
      </c>
      <c r="D175" s="4">
        <f t="shared" si="2"/>
        <v>-51</v>
      </c>
      <c r="E175" s="4"/>
    </row>
    <row r="176" spans="1:5">
      <c r="A176" s="8" t="s">
        <v>6</v>
      </c>
      <c r="B176" s="4"/>
      <c r="C176" s="4"/>
      <c r="D176" s="11">
        <f>AVERAGE(D173:D175)</f>
        <v>-71.333333333333329</v>
      </c>
      <c r="E176" s="4"/>
    </row>
    <row r="177" spans="1:5">
      <c r="A177" s="9"/>
      <c r="B177" s="4"/>
      <c r="C177" s="4"/>
      <c r="D177" s="4"/>
      <c r="E177" s="4"/>
    </row>
    <row r="178" spans="1:5">
      <c r="A178" s="10" t="s">
        <v>26</v>
      </c>
      <c r="B178" s="4"/>
      <c r="C178" s="4"/>
      <c r="D178" s="4"/>
      <c r="E178" s="4"/>
    </row>
    <row r="179" spans="1:5">
      <c r="A179" s="9" t="s">
        <v>1</v>
      </c>
      <c r="B179" s="4" t="s">
        <v>2</v>
      </c>
      <c r="C179" s="4" t="s">
        <v>3</v>
      </c>
      <c r="D179" s="4" t="s">
        <v>23</v>
      </c>
      <c r="E179" s="4" t="s">
        <v>5</v>
      </c>
    </row>
    <row r="180" spans="1:5">
      <c r="A180" s="7">
        <v>38090</v>
      </c>
      <c r="B180" s="4">
        <v>2268</v>
      </c>
      <c r="C180" s="4">
        <v>2575</v>
      </c>
      <c r="D180" s="4">
        <f t="shared" ref="D180:D182" si="3">C180-B180</f>
        <v>307</v>
      </c>
      <c r="E180" s="4"/>
    </row>
    <row r="181" spans="1:5">
      <c r="A181" s="7">
        <v>38188</v>
      </c>
      <c r="B181" s="4">
        <v>4164</v>
      </c>
      <c r="C181" s="4">
        <v>4520</v>
      </c>
      <c r="D181" s="4">
        <f t="shared" si="3"/>
        <v>356</v>
      </c>
      <c r="E181" s="4"/>
    </row>
    <row r="182" spans="1:5">
      <c r="A182" s="7">
        <v>38209</v>
      </c>
      <c r="B182" s="4">
        <v>2196</v>
      </c>
      <c r="C182" s="4">
        <v>2510</v>
      </c>
      <c r="D182" s="4">
        <f t="shared" si="3"/>
        <v>314</v>
      </c>
      <c r="E182" s="4"/>
    </row>
    <row r="183" spans="1:5">
      <c r="A183" s="10" t="s">
        <v>6</v>
      </c>
      <c r="B183" s="4"/>
      <c r="C183" s="4"/>
      <c r="D183" s="11">
        <f>AVERAGE(D180:D182)</f>
        <v>325.66666666666669</v>
      </c>
      <c r="E183" s="4"/>
    </row>
    <row r="184" spans="1:5">
      <c r="A184" s="9"/>
      <c r="B184" s="4"/>
      <c r="C184" s="4"/>
      <c r="D184" s="4"/>
      <c r="E184" s="4"/>
    </row>
    <row r="185" spans="1:5">
      <c r="A185" s="9"/>
      <c r="B185" s="4"/>
      <c r="C185" s="4"/>
      <c r="D185" s="4"/>
      <c r="E185" s="4"/>
    </row>
    <row r="186" spans="1:5">
      <c r="A186" s="9"/>
      <c r="B186" s="4"/>
      <c r="C186" s="4"/>
      <c r="D186" s="4"/>
      <c r="E186" s="4"/>
    </row>
    <row r="187" spans="1:5">
      <c r="A187" s="9"/>
      <c r="B187" s="4"/>
      <c r="C187" s="4"/>
      <c r="D187" s="4"/>
      <c r="E187" s="4"/>
    </row>
    <row r="188" spans="1:5">
      <c r="A188" s="9"/>
      <c r="B188" s="4"/>
      <c r="C188" s="4"/>
      <c r="D188" s="4"/>
      <c r="E188" s="4"/>
    </row>
    <row r="189" spans="1:5">
      <c r="A189" s="9"/>
      <c r="B189" s="4"/>
      <c r="C189" s="4"/>
      <c r="D189" s="4"/>
      <c r="E189" s="4"/>
    </row>
    <row r="190" spans="1:5">
      <c r="A190" s="9"/>
      <c r="B190" s="4"/>
      <c r="C190" s="4"/>
      <c r="D190" s="4"/>
      <c r="E190" s="4"/>
    </row>
    <row r="191" spans="1:5">
      <c r="A191" s="9"/>
      <c r="B191" s="4"/>
      <c r="C191" s="4"/>
      <c r="D191" s="4"/>
      <c r="E191" s="4"/>
    </row>
    <row r="192" spans="1:5">
      <c r="A192" s="9"/>
      <c r="B192" s="4"/>
      <c r="C192" s="4"/>
      <c r="D192" s="4"/>
      <c r="E192" s="4"/>
    </row>
    <row r="193" spans="1:5">
      <c r="A193" s="9"/>
      <c r="B193" s="4"/>
      <c r="C193" s="4"/>
      <c r="D193" s="4"/>
      <c r="E193" s="4"/>
    </row>
    <row r="194" spans="1:5">
      <c r="A194" s="9"/>
      <c r="B194" s="4"/>
      <c r="C194" s="4"/>
      <c r="D194" s="4"/>
      <c r="E194" s="4"/>
    </row>
    <row r="195" spans="1:5">
      <c r="A195" s="9"/>
      <c r="B195" s="4"/>
      <c r="C195" s="4"/>
      <c r="D195" s="4"/>
      <c r="E195" s="4"/>
    </row>
    <row r="196" spans="1:5">
      <c r="A196" s="9"/>
      <c r="B196" s="4"/>
      <c r="C196" s="4"/>
      <c r="D196" s="4"/>
      <c r="E196" s="4"/>
    </row>
    <row r="197" spans="1:5">
      <c r="A197" s="9"/>
      <c r="B197" s="4"/>
      <c r="C197" s="4"/>
      <c r="D197" s="4"/>
      <c r="E197" s="4"/>
    </row>
    <row r="198" spans="1:5">
      <c r="A198" s="9"/>
      <c r="B198" s="4"/>
      <c r="C198" s="4"/>
      <c r="D198" s="4"/>
      <c r="E198" s="4"/>
    </row>
    <row r="199" spans="1:5">
      <c r="A199" s="9"/>
      <c r="B199" s="4"/>
      <c r="C199" s="4"/>
      <c r="D199" s="4"/>
      <c r="E199" s="4"/>
    </row>
    <row r="200" spans="1:5">
      <c r="A200" s="9"/>
      <c r="B200" s="4"/>
      <c r="C200" s="4"/>
      <c r="D200" s="4"/>
      <c r="E200" s="4"/>
    </row>
    <row r="201" spans="1:5">
      <c r="A201" s="9"/>
      <c r="B201" s="4"/>
      <c r="C201" s="4"/>
      <c r="D201" s="4"/>
      <c r="E201" s="4"/>
    </row>
    <row r="202" spans="1:5">
      <c r="A202" s="9"/>
      <c r="B202" s="4"/>
      <c r="C202" s="4"/>
      <c r="D202" s="4"/>
      <c r="E202" s="4"/>
    </row>
    <row r="203" spans="1:5">
      <c r="A203" s="9"/>
      <c r="B203" s="4"/>
      <c r="C203" s="4"/>
      <c r="D203" s="4"/>
      <c r="E203" s="4"/>
    </row>
    <row r="204" spans="1:5">
      <c r="A204" s="9"/>
      <c r="B204" s="4"/>
      <c r="C204" s="4"/>
      <c r="D204" s="4"/>
      <c r="E204" s="4"/>
    </row>
    <row r="205" spans="1:5">
      <c r="A205" s="9"/>
      <c r="B205" s="4"/>
      <c r="C205" s="4"/>
      <c r="D205" s="4"/>
      <c r="E205" s="4"/>
    </row>
    <row r="206" spans="1:5">
      <c r="A206" s="9"/>
      <c r="B206" s="4"/>
      <c r="C206" s="4"/>
      <c r="D206" s="4"/>
      <c r="E206" s="4"/>
    </row>
    <row r="207" spans="1:5">
      <c r="A207" s="9"/>
      <c r="B207" s="4"/>
      <c r="C207" s="4"/>
      <c r="D207" s="4"/>
      <c r="E207" s="4"/>
    </row>
    <row r="208" spans="1:5">
      <c r="A208" s="9"/>
      <c r="B208" s="4"/>
      <c r="C208" s="4"/>
      <c r="D208" s="4"/>
      <c r="E208" s="4"/>
    </row>
    <row r="209" spans="1:5">
      <c r="A209" s="9"/>
      <c r="B209" s="4"/>
      <c r="C209" s="4"/>
      <c r="D209" s="4"/>
      <c r="E209" s="4"/>
    </row>
    <row r="210" spans="1:5">
      <c r="A210" s="9"/>
      <c r="B210" s="4"/>
      <c r="C210" s="4"/>
      <c r="D210" s="4"/>
      <c r="E210" s="4"/>
    </row>
    <row r="211" spans="1:5">
      <c r="A211" s="9"/>
      <c r="B211" s="4"/>
      <c r="C211" s="4"/>
      <c r="D211" s="4"/>
      <c r="E211" s="4"/>
    </row>
    <row r="212" spans="1:5">
      <c r="A212" s="9"/>
      <c r="B212" s="4"/>
      <c r="C212" s="4"/>
      <c r="D212" s="4"/>
      <c r="E212" s="4"/>
    </row>
    <row r="213" spans="1:5">
      <c r="A213" s="9"/>
      <c r="B213" s="4"/>
      <c r="C213" s="4"/>
      <c r="D213" s="4"/>
      <c r="E213" s="4"/>
    </row>
    <row r="214" spans="1:5">
      <c r="A214" s="9"/>
      <c r="B214" s="4"/>
      <c r="C214" s="4"/>
      <c r="D214" s="4"/>
      <c r="E214" s="4"/>
    </row>
    <row r="215" spans="1:5">
      <c r="A215" s="9"/>
      <c r="B215" s="4"/>
      <c r="C215" s="4"/>
      <c r="D215" s="4"/>
      <c r="E215" s="4"/>
    </row>
    <row r="216" spans="1:5">
      <c r="A216" s="9"/>
      <c r="B216" s="4"/>
      <c r="C216" s="4"/>
      <c r="D216" s="4"/>
      <c r="E216" s="4"/>
    </row>
    <row r="217" spans="1:5">
      <c r="A217" s="9"/>
      <c r="B217" s="4"/>
      <c r="C217" s="4"/>
      <c r="D217" s="4"/>
      <c r="E217" s="4"/>
    </row>
    <row r="218" spans="1:5">
      <c r="A218" s="9"/>
      <c r="B218" s="4"/>
      <c r="C218" s="4"/>
      <c r="D218" s="4"/>
      <c r="E218" s="4"/>
    </row>
    <row r="219" spans="1:5">
      <c r="A219" s="9"/>
      <c r="B219" s="4"/>
      <c r="C219" s="4"/>
      <c r="D219" s="4"/>
      <c r="E219" s="4"/>
    </row>
    <row r="220" spans="1:5">
      <c r="A220" s="9"/>
      <c r="B220" s="4"/>
      <c r="C220" s="4"/>
      <c r="D220" s="4"/>
      <c r="E220" s="4"/>
    </row>
    <row r="221" spans="1:5">
      <c r="A221" s="9"/>
      <c r="B221" s="4"/>
      <c r="C221" s="4"/>
      <c r="D221" s="4"/>
      <c r="E221" s="4"/>
    </row>
    <row r="222" spans="1:5">
      <c r="A222" s="9"/>
      <c r="B222" s="4"/>
      <c r="C222" s="4"/>
      <c r="D222" s="4"/>
      <c r="E222" s="4"/>
    </row>
    <row r="223" spans="1:5">
      <c r="A223" s="9"/>
      <c r="B223" s="4"/>
      <c r="C223" s="4"/>
      <c r="D223" s="4"/>
      <c r="E223" s="4"/>
    </row>
    <row r="224" spans="1:5">
      <c r="A224" s="9"/>
      <c r="B224" s="4"/>
      <c r="C224" s="4"/>
      <c r="D224" s="4"/>
      <c r="E224" s="4"/>
    </row>
    <row r="225" spans="1:5">
      <c r="A225" s="9"/>
      <c r="B225" s="4"/>
      <c r="C225" s="4"/>
      <c r="D225" s="4"/>
      <c r="E225" s="4"/>
    </row>
    <row r="226" spans="1:5">
      <c r="A226" s="9"/>
      <c r="B226" s="4"/>
      <c r="C226" s="4"/>
      <c r="D226" s="4"/>
      <c r="E226" s="4"/>
    </row>
    <row r="227" spans="1:5">
      <c r="A227" s="9"/>
      <c r="B227" s="4"/>
      <c r="C227" s="4"/>
      <c r="D227" s="4"/>
      <c r="E227" s="4"/>
    </row>
    <row r="228" spans="1:5">
      <c r="A228" s="9"/>
      <c r="B228" s="4"/>
      <c r="C228" s="4"/>
      <c r="D228" s="4"/>
      <c r="E228" s="4"/>
    </row>
    <row r="229" spans="1:5">
      <c r="A229" s="9"/>
      <c r="B229" s="4"/>
      <c r="C229" s="4"/>
      <c r="D229" s="4"/>
      <c r="E229" s="4"/>
    </row>
    <row r="230" spans="1:5">
      <c r="A230" s="9"/>
      <c r="B230" s="4"/>
      <c r="C230" s="4"/>
      <c r="D230" s="4"/>
      <c r="E230" s="4"/>
    </row>
    <row r="231" spans="1:5">
      <c r="A231" s="9"/>
      <c r="B231" s="4"/>
      <c r="C231" s="4"/>
      <c r="D231" s="4"/>
      <c r="E231" s="4"/>
    </row>
    <row r="232" spans="1:5">
      <c r="A232" s="9"/>
      <c r="B232" s="4"/>
      <c r="C232" s="4"/>
      <c r="D232" s="4"/>
      <c r="E232" s="4"/>
    </row>
    <row r="233" spans="1:5">
      <c r="A233" s="9"/>
      <c r="B233" s="4"/>
      <c r="C233" s="4"/>
      <c r="D233" s="4"/>
      <c r="E233" s="4"/>
    </row>
    <row r="234" spans="1:5">
      <c r="A234" s="9"/>
      <c r="B234" s="4"/>
      <c r="C234" s="4"/>
      <c r="D234" s="4"/>
      <c r="E234" s="4"/>
    </row>
    <row r="235" spans="1:5">
      <c r="A235" s="9"/>
      <c r="B235" s="4"/>
      <c r="C235" s="4"/>
      <c r="D235" s="4"/>
      <c r="E235" s="4"/>
    </row>
    <row r="236" spans="1:5">
      <c r="A236" s="9"/>
      <c r="B236" s="4"/>
      <c r="C236" s="4"/>
      <c r="D236" s="4"/>
      <c r="E236" s="4"/>
    </row>
    <row r="237" spans="1:5">
      <c r="A237" s="9"/>
      <c r="B237" s="4"/>
      <c r="C237" s="4"/>
      <c r="D237" s="4"/>
      <c r="E237" s="4"/>
    </row>
    <row r="238" spans="1:5">
      <c r="A238" s="9"/>
      <c r="B238" s="4"/>
      <c r="C238" s="4"/>
      <c r="D238" s="4"/>
      <c r="E238" s="4"/>
    </row>
    <row r="239" spans="1:5">
      <c r="A239" s="9"/>
      <c r="B239" s="4"/>
      <c r="C239" s="4"/>
      <c r="D239" s="4"/>
      <c r="E239" s="4"/>
    </row>
    <row r="240" spans="1:5">
      <c r="A240" s="9"/>
      <c r="B240" s="4"/>
      <c r="C240" s="4"/>
      <c r="D240" s="4"/>
      <c r="E240" s="4"/>
    </row>
    <row r="241" spans="1:5">
      <c r="A241" s="9"/>
      <c r="B241" s="4"/>
      <c r="C241" s="4"/>
      <c r="D241" s="4"/>
      <c r="E241" s="4"/>
    </row>
    <row r="242" spans="1:5">
      <c r="A242" s="9"/>
      <c r="B242" s="4"/>
      <c r="C242" s="4"/>
      <c r="D242" s="4"/>
      <c r="E242" s="4"/>
    </row>
    <row r="243" spans="1:5">
      <c r="A243" s="9"/>
      <c r="B243" s="4"/>
      <c r="C243" s="4"/>
      <c r="D243" s="4"/>
      <c r="E243" s="4"/>
    </row>
    <row r="244" spans="1:5">
      <c r="A244" s="9"/>
      <c r="B244" s="4"/>
      <c r="C244" s="4"/>
      <c r="D244" s="4"/>
      <c r="E244" s="4"/>
    </row>
    <row r="245" spans="1:5">
      <c r="A245" s="9"/>
      <c r="B245" s="4"/>
      <c r="C245" s="4"/>
      <c r="D245" s="4"/>
      <c r="E245" s="4"/>
    </row>
    <row r="246" spans="1:5">
      <c r="A246" s="9"/>
      <c r="B246" s="4"/>
      <c r="C246" s="4"/>
      <c r="D246" s="4"/>
      <c r="E246" s="4"/>
    </row>
    <row r="247" spans="1:5">
      <c r="A247" s="9"/>
      <c r="B247" s="4"/>
      <c r="C247" s="4"/>
      <c r="D247" s="4"/>
      <c r="E247" s="4"/>
    </row>
    <row r="248" spans="1:5">
      <c r="A248" s="9"/>
      <c r="B248" s="4"/>
      <c r="C248" s="4"/>
      <c r="D248" s="4"/>
      <c r="E248" s="4"/>
    </row>
    <row r="249" spans="1:5">
      <c r="A249" s="9"/>
      <c r="B249" s="4"/>
      <c r="C249" s="4"/>
      <c r="D249" s="4"/>
      <c r="E249" s="4"/>
    </row>
    <row r="250" spans="1:5">
      <c r="A250" s="9"/>
      <c r="B250" s="4"/>
      <c r="C250" s="4"/>
      <c r="D250" s="4"/>
      <c r="E250" s="4"/>
    </row>
    <row r="251" spans="1:5">
      <c r="A251" s="9"/>
      <c r="B251" s="4"/>
      <c r="C251" s="4"/>
      <c r="D251" s="4"/>
      <c r="E251" s="4"/>
    </row>
    <row r="252" spans="1:5">
      <c r="A252" s="9"/>
      <c r="B252" s="4"/>
      <c r="C252" s="4"/>
      <c r="D252" s="4"/>
      <c r="E252" s="4"/>
    </row>
    <row r="253" spans="1:5">
      <c r="A253" s="9"/>
      <c r="B253" s="4"/>
      <c r="C253" s="4"/>
      <c r="D253" s="4"/>
      <c r="E253" s="4"/>
    </row>
    <row r="254" spans="1:5">
      <c r="A254" s="9"/>
      <c r="B254" s="4"/>
      <c r="C254" s="4"/>
      <c r="D254" s="4"/>
      <c r="E254" s="4"/>
    </row>
    <row r="255" spans="1:5">
      <c r="A255" s="9"/>
      <c r="B255" s="4"/>
      <c r="C255" s="4"/>
      <c r="D255" s="4"/>
      <c r="E255" s="4"/>
    </row>
    <row r="256" spans="1:5">
      <c r="A256" s="9"/>
    </row>
    <row r="257" spans="1:1">
      <c r="A257" s="9"/>
    </row>
    <row r="258" spans="1:1">
      <c r="A258" s="9"/>
    </row>
    <row r="259" spans="1:1">
      <c r="A259" s="9"/>
    </row>
    <row r="260" spans="1:1">
      <c r="A260" s="9"/>
    </row>
    <row r="261" spans="1:1">
      <c r="A261" s="9"/>
    </row>
    <row r="262" spans="1:1">
      <c r="A262" s="9"/>
    </row>
    <row r="263" spans="1:1">
      <c r="A263" s="9"/>
    </row>
    <row r="264" spans="1:1">
      <c r="A264" s="9"/>
    </row>
    <row r="265" spans="1:1">
      <c r="A265" s="9"/>
    </row>
    <row r="266" spans="1:1">
      <c r="A266" s="9"/>
    </row>
    <row r="267" spans="1:1">
      <c r="A267" s="9"/>
    </row>
    <row r="268" spans="1:1">
      <c r="A268" s="9"/>
    </row>
    <row r="269" spans="1:1">
      <c r="A269" s="9"/>
    </row>
    <row r="270" spans="1:1">
      <c r="A270" s="9"/>
    </row>
    <row r="271" spans="1:1">
      <c r="A271" s="9"/>
    </row>
    <row r="272" spans="1:1">
      <c r="A272" s="9"/>
    </row>
    <row r="273" spans="1:1">
      <c r="A273" s="9"/>
    </row>
    <row r="274" spans="1:1">
      <c r="A274" s="9"/>
    </row>
    <row r="275" spans="1:1">
      <c r="A275" s="9"/>
    </row>
    <row r="276" spans="1:1">
      <c r="A276" s="9"/>
    </row>
    <row r="277" spans="1:1">
      <c r="A277" s="9"/>
    </row>
    <row r="278" spans="1:1">
      <c r="A278" s="9"/>
    </row>
    <row r="279" spans="1:1">
      <c r="A279" s="9"/>
    </row>
    <row r="280" spans="1:1">
      <c r="A280" s="9"/>
    </row>
    <row r="281" spans="1:1">
      <c r="A281" s="9"/>
    </row>
    <row r="282" spans="1:1">
      <c r="A282" s="9"/>
    </row>
    <row r="283" spans="1:1">
      <c r="A283" s="9"/>
    </row>
    <row r="284" spans="1:1">
      <c r="A284" s="9"/>
    </row>
    <row r="285" spans="1:1">
      <c r="A285" s="9"/>
    </row>
    <row r="286" spans="1:1">
      <c r="A286" s="9"/>
    </row>
    <row r="287" spans="1:1">
      <c r="A287" s="9"/>
    </row>
    <row r="288" spans="1:1">
      <c r="A288" s="9"/>
    </row>
    <row r="289" spans="1:1">
      <c r="A289" s="9"/>
    </row>
    <row r="290" spans="1:1">
      <c r="A290" s="9"/>
    </row>
    <row r="291" spans="1:1">
      <c r="A291" s="9"/>
    </row>
    <row r="292" spans="1:1">
      <c r="A292" s="9"/>
    </row>
    <row r="293" spans="1:1">
      <c r="A293" s="9"/>
    </row>
    <row r="294" spans="1:1">
      <c r="A294" s="9"/>
    </row>
    <row r="295" spans="1:1">
      <c r="A295" s="9"/>
    </row>
    <row r="296" spans="1:1">
      <c r="A296" s="9"/>
    </row>
    <row r="297" spans="1:1">
      <c r="A297" s="9"/>
    </row>
    <row r="298" spans="1:1">
      <c r="A298" s="9"/>
    </row>
    <row r="299" spans="1:1">
      <c r="A299" s="9"/>
    </row>
    <row r="300" spans="1:1">
      <c r="A300" s="9"/>
    </row>
    <row r="301" spans="1:1">
      <c r="A301" s="9"/>
    </row>
    <row r="302" spans="1:1">
      <c r="A302" s="9"/>
    </row>
    <row r="303" spans="1:1">
      <c r="A303" s="9"/>
    </row>
    <row r="304" spans="1:1">
      <c r="A304" s="9"/>
    </row>
    <row r="305" spans="1:1">
      <c r="A305" s="9"/>
    </row>
    <row r="306" spans="1:1">
      <c r="A306" s="9"/>
    </row>
    <row r="307" spans="1:1">
      <c r="A307" s="9"/>
    </row>
    <row r="308" spans="1:1">
      <c r="A308" s="9"/>
    </row>
    <row r="309" spans="1:1">
      <c r="A309" s="9"/>
    </row>
    <row r="310" spans="1:1">
      <c r="A310" s="9"/>
    </row>
    <row r="311" spans="1:1">
      <c r="A311" s="9"/>
    </row>
    <row r="312" spans="1:1">
      <c r="A312" s="9"/>
    </row>
    <row r="313" spans="1:1">
      <c r="A313" s="9"/>
    </row>
    <row r="314" spans="1:1">
      <c r="A314" s="9"/>
    </row>
    <row r="315" spans="1:1">
      <c r="A315" s="9"/>
    </row>
    <row r="316" spans="1:1">
      <c r="A316" s="9"/>
    </row>
    <row r="317" spans="1:1">
      <c r="A317" s="9"/>
    </row>
    <row r="318" spans="1:1">
      <c r="A318" s="9"/>
    </row>
    <row r="319" spans="1:1">
      <c r="A319" s="9"/>
    </row>
    <row r="320" spans="1:1">
      <c r="A320" s="9"/>
    </row>
    <row r="321" spans="1:1">
      <c r="A321" s="9"/>
    </row>
    <row r="322" spans="1:1">
      <c r="A322" s="9"/>
    </row>
    <row r="323" spans="1:1">
      <c r="A323" s="9"/>
    </row>
    <row r="324" spans="1:1">
      <c r="A324" s="9"/>
    </row>
    <row r="325" spans="1:1">
      <c r="A325" s="9"/>
    </row>
    <row r="326" spans="1:1">
      <c r="A326" s="9"/>
    </row>
    <row r="327" spans="1:1">
      <c r="A327" s="9"/>
    </row>
    <row r="328" spans="1:1">
      <c r="A328" s="9"/>
    </row>
    <row r="329" spans="1:1">
      <c r="A329" s="9"/>
    </row>
    <row r="330" spans="1:1">
      <c r="A330" s="9"/>
    </row>
    <row r="331" spans="1:1">
      <c r="A331" s="9"/>
    </row>
    <row r="332" spans="1:1">
      <c r="A332" s="9"/>
    </row>
    <row r="333" spans="1:1">
      <c r="A333" s="9"/>
    </row>
    <row r="334" spans="1:1">
      <c r="A334" s="9"/>
    </row>
    <row r="335" spans="1:1">
      <c r="A335" s="9"/>
    </row>
    <row r="336" spans="1:1">
      <c r="A336" s="9"/>
    </row>
    <row r="337" spans="1:1">
      <c r="A337" s="9"/>
    </row>
    <row r="338" spans="1:1">
      <c r="A338" s="9"/>
    </row>
    <row r="339" spans="1:1">
      <c r="A339" s="9"/>
    </row>
    <row r="340" spans="1:1">
      <c r="A340" s="9"/>
    </row>
    <row r="341" spans="1:1">
      <c r="A341" s="9"/>
    </row>
    <row r="342" spans="1:1">
      <c r="A342" s="9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E85E6B-FBE5-4D09-AE40-B0CBB28D482A}">
  <dimension ref="A1:C18"/>
  <sheetViews>
    <sheetView workbookViewId="0"/>
  </sheetViews>
  <sheetFormatPr defaultRowHeight="14.3"/>
  <cols>
    <col min="1" max="1" width="19" bestFit="1" customWidth="1"/>
    <col min="2" max="2" width="18.625" bestFit="1" customWidth="1"/>
    <col min="3" max="3" width="19" bestFit="1" customWidth="1"/>
  </cols>
  <sheetData>
    <row r="1" spans="1:3" ht="18.7">
      <c r="A1" s="1" t="s">
        <v>281</v>
      </c>
    </row>
    <row r="2" spans="1:3">
      <c r="A2" s="12" t="s">
        <v>274</v>
      </c>
    </row>
    <row r="3" spans="1:3" ht="15.8">
      <c r="A3" s="18"/>
    </row>
    <row r="4" spans="1:3" ht="14.95">
      <c r="A4" s="2" t="s">
        <v>249</v>
      </c>
      <c r="B4" s="2" t="s">
        <v>250</v>
      </c>
      <c r="C4" s="2" t="s">
        <v>251</v>
      </c>
    </row>
    <row r="5" spans="1:3" ht="14.95">
      <c r="A5" t="s">
        <v>239</v>
      </c>
      <c r="B5">
        <v>2.42</v>
      </c>
      <c r="C5" s="17">
        <f>B5/B$10</f>
        <v>0.67222222222222217</v>
      </c>
    </row>
    <row r="6" spans="1:3" ht="14.95">
      <c r="A6" t="s">
        <v>240</v>
      </c>
      <c r="B6">
        <v>0.12</v>
      </c>
      <c r="C6" s="17">
        <f t="shared" ref="C6:C9" si="0">B6/B$10</f>
        <v>3.3333333333333333E-2</v>
      </c>
    </row>
    <row r="7" spans="1:3" ht="14.95">
      <c r="A7" t="s">
        <v>241</v>
      </c>
      <c r="B7">
        <v>0.1</v>
      </c>
      <c r="C7" s="17">
        <f t="shared" si="0"/>
        <v>2.777777777777778E-2</v>
      </c>
    </row>
    <row r="8" spans="1:3" ht="14.95">
      <c r="A8" t="s">
        <v>242</v>
      </c>
      <c r="B8">
        <v>0.44</v>
      </c>
      <c r="C8" s="17">
        <f t="shared" si="0"/>
        <v>0.12222222222222222</v>
      </c>
    </row>
    <row r="9" spans="1:3" ht="14.95">
      <c r="A9" t="s">
        <v>243</v>
      </c>
      <c r="B9">
        <v>0.52</v>
      </c>
      <c r="C9" s="17">
        <f t="shared" si="0"/>
        <v>0.14444444444444446</v>
      </c>
    </row>
    <row r="10" spans="1:3" ht="14.95">
      <c r="A10" t="s">
        <v>244</v>
      </c>
      <c r="B10">
        <f>SUM(B5:B9)</f>
        <v>3.6</v>
      </c>
    </row>
    <row r="13" spans="1:3" ht="14.95">
      <c r="A13" t="s">
        <v>245</v>
      </c>
      <c r="B13">
        <v>279.20999999999998</v>
      </c>
    </row>
    <row r="15" spans="1:3" ht="14.95">
      <c r="A15" t="s">
        <v>246</v>
      </c>
      <c r="B15">
        <v>284.45999999999998</v>
      </c>
    </row>
    <row r="17" spans="1:2" ht="14.95">
      <c r="A17" t="s">
        <v>247</v>
      </c>
      <c r="B17" s="16">
        <f>B10/B15*100</f>
        <v>1.265555789917739</v>
      </c>
    </row>
    <row r="18" spans="1:2" ht="14.95">
      <c r="A18" t="s">
        <v>248</v>
      </c>
      <c r="B18" s="16">
        <f>B13/B15*100</f>
        <v>98.154397806369957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899D85-4ED5-4BF0-80E9-CC77C03FAB61}">
  <dimension ref="A1:R146"/>
  <sheetViews>
    <sheetView workbookViewId="0"/>
  </sheetViews>
  <sheetFormatPr defaultRowHeight="14.3"/>
  <cols>
    <col min="1" max="1" width="15.625" customWidth="1"/>
    <col min="2" max="2" width="14" customWidth="1"/>
    <col min="3" max="3" width="17.25" customWidth="1"/>
    <col min="5" max="5" width="15.625" customWidth="1"/>
    <col min="6" max="6" width="13.625" customWidth="1"/>
    <col min="7" max="7" width="17" customWidth="1"/>
    <col min="9" max="9" width="15.625" customWidth="1"/>
    <col min="10" max="10" width="13" customWidth="1"/>
    <col min="11" max="11" width="17" customWidth="1"/>
    <col min="13" max="13" width="15" customWidth="1"/>
    <col min="14" max="14" width="13.25" customWidth="1"/>
    <col min="15" max="15" width="17.75" customWidth="1"/>
    <col min="17" max="17" width="15.125" customWidth="1"/>
    <col min="18" max="18" width="22.625" customWidth="1"/>
  </cols>
  <sheetData>
    <row r="1" spans="1:18" ht="18.7">
      <c r="A1" s="1" t="s">
        <v>282</v>
      </c>
    </row>
    <row r="2" spans="1:18" ht="14.95">
      <c r="A2" t="s">
        <v>263</v>
      </c>
    </row>
    <row r="4" spans="1:18" ht="14.95">
      <c r="A4" s="2" t="s">
        <v>264</v>
      </c>
      <c r="E4" s="2" t="s">
        <v>265</v>
      </c>
      <c r="I4" s="2" t="s">
        <v>266</v>
      </c>
      <c r="M4" s="2" t="s">
        <v>267</v>
      </c>
      <c r="Q4" s="2" t="s">
        <v>268</v>
      </c>
    </row>
    <row r="5" spans="1:18" ht="14.95">
      <c r="A5" t="s">
        <v>269</v>
      </c>
      <c r="E5" t="s">
        <v>270</v>
      </c>
      <c r="I5" t="s">
        <v>271</v>
      </c>
      <c r="M5" t="s">
        <v>272</v>
      </c>
    </row>
    <row r="6" spans="1:18" ht="14.95">
      <c r="Q6" s="15" t="s">
        <v>260</v>
      </c>
      <c r="R6" s="15" t="s">
        <v>259</v>
      </c>
    </row>
    <row r="7" spans="1:18" ht="14.95">
      <c r="A7" s="19" t="s">
        <v>6</v>
      </c>
      <c r="B7" s="20">
        <v>51.41</v>
      </c>
      <c r="E7" s="19" t="s">
        <v>6</v>
      </c>
      <c r="F7" s="20">
        <v>51.420999999999999</v>
      </c>
      <c r="I7" s="19" t="s">
        <v>6</v>
      </c>
      <c r="J7" s="20">
        <v>51.4</v>
      </c>
      <c r="M7" s="19" t="s">
        <v>6</v>
      </c>
      <c r="N7" s="20">
        <v>51.418999999999997</v>
      </c>
      <c r="Q7" s="25">
        <v>34789</v>
      </c>
      <c r="R7" s="4">
        <v>4.6989999999999981</v>
      </c>
    </row>
    <row r="8" spans="1:18" ht="14.95">
      <c r="A8" s="19" t="s">
        <v>252</v>
      </c>
      <c r="B8" s="20">
        <v>51.804000000000002</v>
      </c>
      <c r="E8" s="19" t="s">
        <v>252</v>
      </c>
      <c r="F8" s="20">
        <v>52.017000000000003</v>
      </c>
      <c r="I8" s="19" t="s">
        <v>252</v>
      </c>
      <c r="J8" s="20">
        <v>52.231000000000002</v>
      </c>
      <c r="M8" s="19" t="s">
        <v>252</v>
      </c>
      <c r="N8" s="20">
        <v>51.706000000000003</v>
      </c>
      <c r="Q8" s="25">
        <v>34880</v>
      </c>
      <c r="R8" s="4">
        <v>2.3539999999999992</v>
      </c>
    </row>
    <row r="9" spans="1:18" ht="14.95">
      <c r="A9" s="19" t="s">
        <v>253</v>
      </c>
      <c r="B9" s="20">
        <v>35.436</v>
      </c>
      <c r="E9" s="19" t="s">
        <v>253</v>
      </c>
      <c r="F9" s="20">
        <v>35.957000000000001</v>
      </c>
      <c r="I9" s="19" t="s">
        <v>253</v>
      </c>
      <c r="J9" s="20">
        <v>35.575000000000003</v>
      </c>
      <c r="M9" s="19" t="s">
        <v>253</v>
      </c>
      <c r="N9" s="20">
        <v>35.401000000000003</v>
      </c>
      <c r="Q9" s="25">
        <v>34972</v>
      </c>
      <c r="R9" s="4">
        <v>-0.14400000000000546</v>
      </c>
    </row>
    <row r="10" spans="1:18" ht="14.95">
      <c r="A10" s="19" t="s">
        <v>254</v>
      </c>
      <c r="B10" s="20">
        <v>66.045000000000002</v>
      </c>
      <c r="E10" s="19" t="s">
        <v>254</v>
      </c>
      <c r="F10" s="20">
        <v>64.807000000000002</v>
      </c>
      <c r="I10" s="19" t="s">
        <v>254</v>
      </c>
      <c r="J10" s="20">
        <v>62.74</v>
      </c>
      <c r="M10" s="19" t="s">
        <v>254</v>
      </c>
      <c r="N10" s="20">
        <v>64.909000000000006</v>
      </c>
      <c r="Q10" s="25">
        <v>35064</v>
      </c>
      <c r="R10" s="4">
        <v>3.7629999999999981</v>
      </c>
    </row>
    <row r="11" spans="1:18" ht="14.95">
      <c r="A11" s="19" t="s">
        <v>255</v>
      </c>
      <c r="B11" s="20">
        <v>-0.17599999999999999</v>
      </c>
      <c r="E11" s="19" t="s">
        <v>255</v>
      </c>
      <c r="F11" s="20">
        <v>-0.35599999999999998</v>
      </c>
      <c r="I11" s="19" t="s">
        <v>255</v>
      </c>
      <c r="J11" s="20">
        <v>-0.44400000000000001</v>
      </c>
      <c r="K11" t="s">
        <v>273</v>
      </c>
      <c r="M11" s="19" t="s">
        <v>255</v>
      </c>
      <c r="N11" s="20">
        <v>-0.28000000000000003</v>
      </c>
      <c r="Q11" s="25">
        <v>35155</v>
      </c>
      <c r="R11" s="4">
        <v>6.2789999999999964</v>
      </c>
    </row>
    <row r="12" spans="1:18" ht="14.95">
      <c r="A12" s="19" t="s">
        <v>256</v>
      </c>
      <c r="B12" s="20">
        <v>0.121</v>
      </c>
      <c r="E12" s="19" t="s">
        <v>256</v>
      </c>
      <c r="F12" s="20">
        <v>0.11899999999999999</v>
      </c>
      <c r="I12" s="19" t="s">
        <v>256</v>
      </c>
      <c r="J12" s="20">
        <v>0.122</v>
      </c>
      <c r="M12" s="19" t="s">
        <v>256</v>
      </c>
      <c r="N12" s="20">
        <v>0.12</v>
      </c>
      <c r="Q12" s="25">
        <v>35246</v>
      </c>
      <c r="R12" s="4">
        <v>8.1539999999999964</v>
      </c>
    </row>
    <row r="13" spans="1:18" ht="14.95">
      <c r="A13" s="19" t="s">
        <v>257</v>
      </c>
      <c r="B13" s="20">
        <v>51.783000000000001</v>
      </c>
      <c r="E13" s="19" t="s">
        <v>257</v>
      </c>
      <c r="F13" s="20">
        <v>51.78</v>
      </c>
      <c r="I13" s="19" t="s">
        <v>257</v>
      </c>
      <c r="J13" s="20">
        <v>51.777000000000001</v>
      </c>
      <c r="M13" s="19" t="s">
        <v>257</v>
      </c>
      <c r="N13" s="20">
        <v>51.784999999999997</v>
      </c>
      <c r="Q13" s="25">
        <v>35338</v>
      </c>
      <c r="R13" s="4">
        <v>6.9660000000000011</v>
      </c>
    </row>
    <row r="14" spans="1:18" ht="14.95">
      <c r="A14" s="19" t="s">
        <v>258</v>
      </c>
      <c r="B14" s="20">
        <v>128</v>
      </c>
      <c r="E14" s="19" t="s">
        <v>258</v>
      </c>
      <c r="F14" s="20">
        <v>128</v>
      </c>
      <c r="I14" s="19" t="s">
        <v>258</v>
      </c>
      <c r="J14" s="20">
        <v>129</v>
      </c>
      <c r="M14" s="19" t="s">
        <v>258</v>
      </c>
      <c r="N14" s="20">
        <v>129</v>
      </c>
      <c r="Q14" s="25">
        <v>35430</v>
      </c>
      <c r="R14" s="4">
        <v>9.3829999999999956</v>
      </c>
    </row>
    <row r="15" spans="1:18" ht="14.95">
      <c r="Q15" s="25">
        <v>35520</v>
      </c>
      <c r="R15" s="4">
        <v>10.509</v>
      </c>
    </row>
    <row r="16" spans="1:18" ht="14.95">
      <c r="Q16" s="25">
        <v>35611</v>
      </c>
      <c r="R16" s="4">
        <v>11.913999999999994</v>
      </c>
    </row>
    <row r="17" spans="1:18" ht="14.95">
      <c r="A17" s="15" t="s">
        <v>260</v>
      </c>
      <c r="B17" s="15" t="s">
        <v>261</v>
      </c>
      <c r="C17" s="15" t="s">
        <v>259</v>
      </c>
      <c r="D17" s="15"/>
      <c r="E17" s="15" t="s">
        <v>260</v>
      </c>
      <c r="F17" s="15" t="s">
        <v>261</v>
      </c>
      <c r="G17" s="15" t="s">
        <v>259</v>
      </c>
      <c r="H17" s="15"/>
      <c r="I17" s="15" t="s">
        <v>260</v>
      </c>
      <c r="J17" s="15" t="s">
        <v>261</v>
      </c>
      <c r="K17" s="15" t="s">
        <v>259</v>
      </c>
      <c r="L17" s="15"/>
      <c r="M17" s="15" t="s">
        <v>260</v>
      </c>
      <c r="N17" s="15" t="s">
        <v>261</v>
      </c>
      <c r="O17" s="15" t="s">
        <v>259</v>
      </c>
      <c r="Q17" s="25">
        <v>35703</v>
      </c>
      <c r="R17" s="4">
        <v>14.236000000000004</v>
      </c>
    </row>
    <row r="18" spans="1:18" ht="14.95">
      <c r="A18" s="21">
        <v>1898</v>
      </c>
      <c r="B18" s="21">
        <v>47.49</v>
      </c>
      <c r="C18" s="4">
        <f>B18-B$8</f>
        <v>-4.3140000000000001</v>
      </c>
      <c r="D18" s="4"/>
      <c r="E18" s="21">
        <v>1898</v>
      </c>
      <c r="F18" s="21">
        <v>45.07</v>
      </c>
      <c r="G18" s="4">
        <f t="shared" ref="G18:G81" si="0">F18-F$8</f>
        <v>-6.9470000000000027</v>
      </c>
      <c r="H18" s="4"/>
      <c r="I18" s="21">
        <v>1898</v>
      </c>
      <c r="J18" s="21">
        <v>45.92</v>
      </c>
      <c r="K18" s="4">
        <f>J18-J$8</f>
        <v>-6.3109999999999999</v>
      </c>
      <c r="L18" s="4"/>
      <c r="M18" s="21">
        <v>1898</v>
      </c>
      <c r="N18" s="21">
        <v>49.39</v>
      </c>
      <c r="O18" s="4">
        <f>N18-N$8</f>
        <v>-2.3160000000000025</v>
      </c>
      <c r="Q18" s="25">
        <v>35795</v>
      </c>
      <c r="R18" s="4">
        <v>11.082999999999998</v>
      </c>
    </row>
    <row r="19" spans="1:18" ht="14.95">
      <c r="A19" s="21">
        <v>1899</v>
      </c>
      <c r="B19" s="21">
        <v>45.91</v>
      </c>
      <c r="C19" s="4">
        <f t="shared" ref="C19:C82" si="1">B19-B$8</f>
        <v>-5.8940000000000055</v>
      </c>
      <c r="D19" s="4"/>
      <c r="E19" s="21">
        <v>1899</v>
      </c>
      <c r="F19" s="21">
        <v>43.25</v>
      </c>
      <c r="G19" s="4">
        <f t="shared" si="0"/>
        <v>-8.767000000000003</v>
      </c>
      <c r="H19" s="4"/>
      <c r="I19" s="21">
        <v>1899</v>
      </c>
      <c r="J19" s="21">
        <v>45.91</v>
      </c>
      <c r="K19" s="4">
        <f t="shared" ref="K19:K82" si="2">J19-J$8</f>
        <v>-6.3210000000000051</v>
      </c>
      <c r="L19" s="4"/>
      <c r="M19" s="21">
        <v>1899</v>
      </c>
      <c r="N19" s="21">
        <v>44.86</v>
      </c>
      <c r="O19" s="4">
        <f t="shared" ref="O19:O82" si="3">N19-N$8</f>
        <v>-6.8460000000000036</v>
      </c>
      <c r="Q19" s="25">
        <v>35885</v>
      </c>
      <c r="R19" s="4">
        <v>8.5689999999999955</v>
      </c>
    </row>
    <row r="20" spans="1:18" ht="14.95">
      <c r="A20" s="21">
        <v>1900</v>
      </c>
      <c r="B20" s="21">
        <v>37.26</v>
      </c>
      <c r="C20" s="4">
        <f t="shared" si="1"/>
        <v>-14.544000000000004</v>
      </c>
      <c r="D20" s="4"/>
      <c r="E20" s="21">
        <v>1900</v>
      </c>
      <c r="F20" s="21">
        <v>37.69</v>
      </c>
      <c r="G20" s="4">
        <f t="shared" si="0"/>
        <v>-14.327000000000005</v>
      </c>
      <c r="H20" s="4"/>
      <c r="I20" s="21">
        <v>1900</v>
      </c>
      <c r="J20" s="21">
        <v>41.8</v>
      </c>
      <c r="K20" s="4">
        <f t="shared" si="2"/>
        <v>-10.431000000000004</v>
      </c>
      <c r="L20" s="4"/>
      <c r="M20" s="21">
        <v>1900</v>
      </c>
      <c r="N20" s="21">
        <v>37.82</v>
      </c>
      <c r="O20" s="4">
        <f t="shared" si="3"/>
        <v>-13.886000000000003</v>
      </c>
      <c r="Q20" s="25">
        <v>35976</v>
      </c>
      <c r="R20" s="4">
        <v>8.9439999999999955</v>
      </c>
    </row>
    <row r="21" spans="1:18" ht="14.95">
      <c r="A21" s="21">
        <v>1901</v>
      </c>
      <c r="B21" s="21">
        <v>44.04</v>
      </c>
      <c r="C21" s="4">
        <f t="shared" si="1"/>
        <v>-7.7640000000000029</v>
      </c>
      <c r="D21" s="4"/>
      <c r="E21" s="21">
        <v>1901</v>
      </c>
      <c r="F21" s="21">
        <v>43.59</v>
      </c>
      <c r="G21" s="4">
        <f t="shared" si="0"/>
        <v>-8.4269999999999996</v>
      </c>
      <c r="H21" s="4"/>
      <c r="I21" s="21">
        <v>1901</v>
      </c>
      <c r="J21" s="21">
        <v>36.42</v>
      </c>
      <c r="K21" s="4">
        <f t="shared" si="2"/>
        <v>-15.811</v>
      </c>
      <c r="L21" s="4"/>
      <c r="M21" s="21">
        <v>1901</v>
      </c>
      <c r="N21" s="21">
        <v>44.79</v>
      </c>
      <c r="O21" s="4">
        <f t="shared" si="3"/>
        <v>-6.9160000000000039</v>
      </c>
      <c r="Q21" s="25">
        <v>36068</v>
      </c>
      <c r="R21" s="4">
        <v>10.125999999999998</v>
      </c>
    </row>
    <row r="22" spans="1:18" ht="14.95">
      <c r="A22" s="21">
        <v>1902</v>
      </c>
      <c r="B22" s="21">
        <v>46.46</v>
      </c>
      <c r="C22" s="4">
        <f t="shared" si="1"/>
        <v>-5.3440000000000012</v>
      </c>
      <c r="D22" s="4"/>
      <c r="E22" s="21">
        <v>1902</v>
      </c>
      <c r="F22" s="21">
        <v>47.12</v>
      </c>
      <c r="G22" s="4">
        <f t="shared" si="0"/>
        <v>-4.8970000000000056</v>
      </c>
      <c r="H22" s="4"/>
      <c r="I22" s="21">
        <v>1902</v>
      </c>
      <c r="J22" s="21">
        <v>44.54</v>
      </c>
      <c r="K22" s="4">
        <f t="shared" si="2"/>
        <v>-7.6910000000000025</v>
      </c>
      <c r="L22" s="4"/>
      <c r="M22" s="21">
        <v>1902</v>
      </c>
      <c r="N22" s="21">
        <v>46.08</v>
      </c>
      <c r="O22" s="4">
        <f t="shared" si="3"/>
        <v>-5.6260000000000048</v>
      </c>
      <c r="Q22" s="25">
        <v>36160</v>
      </c>
      <c r="R22" s="4">
        <v>5.3929999999999936</v>
      </c>
    </row>
    <row r="23" spans="1:18" ht="14.95">
      <c r="A23" s="21">
        <v>1903</v>
      </c>
      <c r="B23" s="21">
        <v>41.79</v>
      </c>
      <c r="C23" s="4">
        <f t="shared" si="1"/>
        <v>-10.014000000000003</v>
      </c>
      <c r="D23" s="4"/>
      <c r="E23" s="21">
        <v>1903</v>
      </c>
      <c r="F23" s="21">
        <v>42.14</v>
      </c>
      <c r="G23" s="4">
        <f t="shared" si="0"/>
        <v>-9.8770000000000024</v>
      </c>
      <c r="H23" s="4"/>
      <c r="I23" s="21">
        <v>1903</v>
      </c>
      <c r="J23" s="21">
        <v>46.61</v>
      </c>
      <c r="K23" s="4">
        <f t="shared" si="2"/>
        <v>-5.6210000000000022</v>
      </c>
      <c r="L23" s="4"/>
      <c r="M23" s="21">
        <v>1903</v>
      </c>
      <c r="N23" s="21">
        <v>39.909999999999997</v>
      </c>
      <c r="O23" s="4">
        <f t="shared" si="3"/>
        <v>-11.796000000000006</v>
      </c>
      <c r="Q23" s="25">
        <v>36250</v>
      </c>
      <c r="R23" s="4">
        <v>4.2190000000000012</v>
      </c>
    </row>
    <row r="24" spans="1:18" ht="14.95">
      <c r="A24" s="21">
        <v>1904</v>
      </c>
      <c r="B24" s="21">
        <v>43.88</v>
      </c>
      <c r="C24" s="4">
        <f t="shared" si="1"/>
        <v>-7.9239999999999995</v>
      </c>
      <c r="D24" s="4"/>
      <c r="E24" s="21">
        <v>1904</v>
      </c>
      <c r="F24" s="21">
        <v>41.26</v>
      </c>
      <c r="G24" s="4">
        <f t="shared" si="0"/>
        <v>-10.757000000000005</v>
      </c>
      <c r="H24" s="4"/>
      <c r="I24" s="21">
        <v>1904</v>
      </c>
      <c r="J24" s="21">
        <v>46.77</v>
      </c>
      <c r="K24" s="4">
        <f t="shared" si="2"/>
        <v>-5.4609999999999985</v>
      </c>
      <c r="L24" s="4"/>
      <c r="M24" s="21">
        <v>1904</v>
      </c>
      <c r="N24" s="21">
        <v>43.84</v>
      </c>
      <c r="O24" s="4">
        <f t="shared" si="3"/>
        <v>-7.8659999999999997</v>
      </c>
      <c r="Q24" s="25">
        <v>36341</v>
      </c>
      <c r="R24" s="4">
        <v>2.7139999999999986</v>
      </c>
    </row>
    <row r="25" spans="1:18" ht="14.95">
      <c r="A25" s="21">
        <v>1905</v>
      </c>
      <c r="B25" s="21">
        <v>41.41</v>
      </c>
      <c r="C25" s="4">
        <f t="shared" si="1"/>
        <v>-10.394000000000005</v>
      </c>
      <c r="D25" s="4"/>
      <c r="E25" s="21">
        <v>1905</v>
      </c>
      <c r="F25" s="21">
        <v>41.63</v>
      </c>
      <c r="G25" s="4">
        <f t="shared" si="0"/>
        <v>-10.387</v>
      </c>
      <c r="H25" s="4"/>
      <c r="I25" s="21">
        <v>1905</v>
      </c>
      <c r="J25" s="21">
        <v>40.270000000000003</v>
      </c>
      <c r="K25" s="4">
        <f t="shared" si="2"/>
        <v>-11.960999999999999</v>
      </c>
      <c r="L25" s="4"/>
      <c r="M25" s="21">
        <v>1905</v>
      </c>
      <c r="N25" s="21">
        <v>43.29</v>
      </c>
      <c r="O25" s="4">
        <f t="shared" si="3"/>
        <v>-8.4160000000000039</v>
      </c>
      <c r="Q25" s="25">
        <v>36433</v>
      </c>
      <c r="R25" s="4">
        <v>-1.5339999999999989</v>
      </c>
    </row>
    <row r="26" spans="1:18" ht="14.95">
      <c r="A26" s="21">
        <v>1906</v>
      </c>
      <c r="B26" s="21">
        <v>43.55</v>
      </c>
      <c r="C26" s="4">
        <f t="shared" si="1"/>
        <v>-8.2540000000000049</v>
      </c>
      <c r="D26" s="4"/>
      <c r="E26" s="21">
        <v>1906</v>
      </c>
      <c r="F26" s="21">
        <v>45.82</v>
      </c>
      <c r="G26" s="4">
        <f t="shared" si="0"/>
        <v>-6.1970000000000027</v>
      </c>
      <c r="H26" s="4"/>
      <c r="I26" s="21">
        <v>1906</v>
      </c>
      <c r="J26" s="21">
        <v>38.54</v>
      </c>
      <c r="K26" s="4">
        <f t="shared" si="2"/>
        <v>-13.691000000000003</v>
      </c>
      <c r="L26" s="4"/>
      <c r="M26" s="21">
        <v>1906</v>
      </c>
      <c r="N26" s="21">
        <v>42.5</v>
      </c>
      <c r="O26" s="4">
        <f t="shared" si="3"/>
        <v>-9.2060000000000031</v>
      </c>
      <c r="Q26" s="25">
        <v>36525</v>
      </c>
      <c r="R26" s="4">
        <v>-2.5870000000000033</v>
      </c>
    </row>
    <row r="27" spans="1:18" ht="14.95">
      <c r="A27" s="21">
        <v>1907</v>
      </c>
      <c r="B27" s="21">
        <v>52.36</v>
      </c>
      <c r="C27" s="4">
        <f t="shared" si="1"/>
        <v>0.55599999999999739</v>
      </c>
      <c r="D27" s="4"/>
      <c r="E27" s="21">
        <v>1907</v>
      </c>
      <c r="F27" s="21">
        <v>51.24</v>
      </c>
      <c r="G27" s="4">
        <f t="shared" si="0"/>
        <v>-0.77700000000000102</v>
      </c>
      <c r="H27" s="4"/>
      <c r="I27" s="21">
        <v>1907</v>
      </c>
      <c r="J27" s="21">
        <v>50.11</v>
      </c>
      <c r="K27" s="4">
        <f t="shared" si="2"/>
        <v>-2.1210000000000022</v>
      </c>
      <c r="L27" s="4"/>
      <c r="M27" s="21">
        <v>1907</v>
      </c>
      <c r="N27" s="21">
        <v>49.45</v>
      </c>
      <c r="O27" s="4">
        <f t="shared" si="3"/>
        <v>-2.2560000000000002</v>
      </c>
      <c r="Q27" s="25">
        <v>36616</v>
      </c>
      <c r="R27" s="4">
        <v>-2.5210000000000008</v>
      </c>
    </row>
    <row r="28" spans="1:18" ht="14.95">
      <c r="A28" s="21">
        <v>1908</v>
      </c>
      <c r="B28" s="21">
        <v>57</v>
      </c>
      <c r="C28" s="4">
        <f t="shared" si="1"/>
        <v>5.195999999999998</v>
      </c>
      <c r="D28" s="4"/>
      <c r="E28" s="21">
        <v>1908</v>
      </c>
      <c r="F28" s="21">
        <v>57.06</v>
      </c>
      <c r="G28" s="4">
        <f t="shared" si="0"/>
        <v>5.0429999999999993</v>
      </c>
      <c r="H28" s="4"/>
      <c r="I28" s="21">
        <v>1908</v>
      </c>
      <c r="J28" s="21">
        <v>50.46</v>
      </c>
      <c r="K28" s="4">
        <f t="shared" si="2"/>
        <v>-1.7710000000000008</v>
      </c>
      <c r="L28" s="4"/>
      <c r="M28" s="21">
        <v>1908</v>
      </c>
      <c r="N28" s="21">
        <v>57.3</v>
      </c>
      <c r="O28" s="4">
        <f t="shared" si="3"/>
        <v>5.5939999999999941</v>
      </c>
      <c r="Q28" s="25">
        <v>36707</v>
      </c>
      <c r="R28" s="4">
        <v>-2.6960000000000051</v>
      </c>
    </row>
    <row r="29" spans="1:18" ht="14.95">
      <c r="A29" s="21">
        <v>1909</v>
      </c>
      <c r="B29" s="21">
        <v>54.16</v>
      </c>
      <c r="C29" s="4">
        <f t="shared" si="1"/>
        <v>2.3559999999999945</v>
      </c>
      <c r="D29" s="4"/>
      <c r="E29" s="21">
        <v>1909</v>
      </c>
      <c r="F29" s="21">
        <v>56.69</v>
      </c>
      <c r="G29" s="4">
        <f t="shared" si="0"/>
        <v>4.6729999999999947</v>
      </c>
      <c r="H29" s="4"/>
      <c r="I29" s="21">
        <v>1909</v>
      </c>
      <c r="J29" s="21">
        <v>54.71</v>
      </c>
      <c r="K29" s="4">
        <f t="shared" si="2"/>
        <v>2.4789999999999992</v>
      </c>
      <c r="L29" s="4"/>
      <c r="M29" s="21">
        <v>1909</v>
      </c>
      <c r="N29" s="21">
        <v>53.57</v>
      </c>
      <c r="O29" s="4">
        <f t="shared" si="3"/>
        <v>1.8639999999999972</v>
      </c>
      <c r="Q29" s="25">
        <v>36799</v>
      </c>
      <c r="R29" s="4">
        <v>-3.7740000000000009</v>
      </c>
    </row>
    <row r="30" spans="1:18" ht="14.95">
      <c r="A30" s="21">
        <v>1910</v>
      </c>
      <c r="B30" s="21">
        <v>48.75</v>
      </c>
      <c r="C30" s="4">
        <f t="shared" si="1"/>
        <v>-3.054000000000002</v>
      </c>
      <c r="D30" s="4"/>
      <c r="E30" s="21">
        <v>1910</v>
      </c>
      <c r="F30" s="21">
        <v>50.16</v>
      </c>
      <c r="G30" s="4">
        <f t="shared" si="0"/>
        <v>-1.8570000000000064</v>
      </c>
      <c r="H30" s="4"/>
      <c r="I30" s="21">
        <v>1910</v>
      </c>
      <c r="J30" s="21">
        <v>57.28</v>
      </c>
      <c r="K30" s="4">
        <f t="shared" si="2"/>
        <v>5.0489999999999995</v>
      </c>
      <c r="L30" s="4"/>
      <c r="M30" s="21">
        <v>1910</v>
      </c>
      <c r="N30" s="21">
        <v>47.77</v>
      </c>
      <c r="O30" s="4">
        <f t="shared" si="3"/>
        <v>-3.9359999999999999</v>
      </c>
      <c r="Q30" s="25">
        <v>36891</v>
      </c>
      <c r="R30" s="4">
        <v>-4.9070000000000036</v>
      </c>
    </row>
    <row r="31" spans="1:18" ht="14.95">
      <c r="A31" s="21">
        <v>1911</v>
      </c>
      <c r="B31" s="21">
        <v>47.54</v>
      </c>
      <c r="C31" s="4">
        <f t="shared" si="1"/>
        <v>-4.2640000000000029</v>
      </c>
      <c r="D31" s="4"/>
      <c r="E31" s="21">
        <v>1911</v>
      </c>
      <c r="F31" s="21">
        <v>47.19</v>
      </c>
      <c r="G31" s="4">
        <f t="shared" si="0"/>
        <v>-4.8270000000000053</v>
      </c>
      <c r="H31" s="4"/>
      <c r="I31" s="21">
        <v>1911</v>
      </c>
      <c r="J31" s="21">
        <v>49.83</v>
      </c>
      <c r="K31" s="4">
        <f t="shared" si="2"/>
        <v>-2.4010000000000034</v>
      </c>
      <c r="L31" s="4"/>
      <c r="M31" s="21">
        <v>1911</v>
      </c>
      <c r="N31" s="21">
        <v>50.16</v>
      </c>
      <c r="O31" s="4">
        <f t="shared" si="3"/>
        <v>-1.5460000000000065</v>
      </c>
      <c r="Q31" s="25">
        <v>36981</v>
      </c>
      <c r="R31" s="4">
        <v>-8.9110000000000014</v>
      </c>
    </row>
    <row r="32" spans="1:18" ht="14.95">
      <c r="A32" s="21">
        <v>1912</v>
      </c>
      <c r="B32" s="21">
        <v>49.48</v>
      </c>
      <c r="C32" s="4">
        <f t="shared" si="1"/>
        <v>-2.3240000000000052</v>
      </c>
      <c r="D32" s="4"/>
      <c r="E32" s="21">
        <v>1912</v>
      </c>
      <c r="F32" s="21">
        <v>48.99</v>
      </c>
      <c r="G32" s="4">
        <f t="shared" si="0"/>
        <v>-3.027000000000001</v>
      </c>
      <c r="H32" s="4"/>
      <c r="I32" s="21">
        <v>1912</v>
      </c>
      <c r="J32" s="21">
        <v>46.66</v>
      </c>
      <c r="K32" s="4">
        <f t="shared" si="2"/>
        <v>-5.5710000000000051</v>
      </c>
      <c r="L32" s="4"/>
      <c r="M32" s="21">
        <v>1912</v>
      </c>
      <c r="N32" s="21">
        <v>47.22</v>
      </c>
      <c r="O32" s="4">
        <f t="shared" si="3"/>
        <v>-4.4860000000000042</v>
      </c>
      <c r="Q32" s="25">
        <v>37072</v>
      </c>
      <c r="R32" s="4">
        <v>-7.9060000000000059</v>
      </c>
    </row>
    <row r="33" spans="1:18" ht="14.95">
      <c r="A33" s="21">
        <v>1913</v>
      </c>
      <c r="B33" s="21">
        <v>50.46</v>
      </c>
      <c r="C33" s="4">
        <f t="shared" si="1"/>
        <v>-1.3440000000000012</v>
      </c>
      <c r="D33" s="4"/>
      <c r="E33" s="21">
        <v>1913</v>
      </c>
      <c r="F33" s="21">
        <v>50.81</v>
      </c>
      <c r="G33" s="4">
        <f t="shared" si="0"/>
        <v>-1.2070000000000007</v>
      </c>
      <c r="H33" s="4"/>
      <c r="I33" s="21">
        <v>1913</v>
      </c>
      <c r="J33" s="21">
        <v>50.43</v>
      </c>
      <c r="K33" s="4">
        <f t="shared" si="2"/>
        <v>-1.8010000000000019</v>
      </c>
      <c r="L33" s="4"/>
      <c r="M33" s="21">
        <v>1913</v>
      </c>
      <c r="N33" s="21">
        <v>49.65</v>
      </c>
      <c r="O33" s="4">
        <f t="shared" si="3"/>
        <v>-2.0560000000000045</v>
      </c>
      <c r="Q33" s="25">
        <v>37164</v>
      </c>
      <c r="R33" s="4">
        <v>-9.3539999999999992</v>
      </c>
    </row>
    <row r="34" spans="1:18" ht="14.95">
      <c r="A34" s="21">
        <v>1914</v>
      </c>
      <c r="B34" s="21">
        <v>49.82</v>
      </c>
      <c r="C34" s="4">
        <f t="shared" si="1"/>
        <v>-1.9840000000000018</v>
      </c>
      <c r="D34" s="4"/>
      <c r="E34" s="21">
        <v>1914</v>
      </c>
      <c r="F34" s="21">
        <v>47.03</v>
      </c>
      <c r="G34" s="4">
        <f t="shared" si="0"/>
        <v>-4.9870000000000019</v>
      </c>
      <c r="H34" s="4"/>
      <c r="I34" s="21">
        <v>1914</v>
      </c>
      <c r="J34" s="21">
        <v>51.26</v>
      </c>
      <c r="K34" s="4">
        <f t="shared" si="2"/>
        <v>-0.97100000000000364</v>
      </c>
      <c r="L34" s="4"/>
      <c r="M34" s="21">
        <v>1914</v>
      </c>
      <c r="N34" s="21">
        <v>53.26</v>
      </c>
      <c r="O34" s="4">
        <f t="shared" si="3"/>
        <v>1.5539999999999949</v>
      </c>
      <c r="Q34" s="25">
        <v>37256</v>
      </c>
      <c r="R34" s="4">
        <v>-8.8570000000000064</v>
      </c>
    </row>
    <row r="35" spans="1:18" ht="14.95">
      <c r="A35" s="21">
        <v>1915</v>
      </c>
      <c r="B35" s="21">
        <v>48.43</v>
      </c>
      <c r="C35" s="4">
        <f t="shared" si="1"/>
        <v>-3.3740000000000023</v>
      </c>
      <c r="D35" s="4"/>
      <c r="E35" s="21">
        <v>1915</v>
      </c>
      <c r="F35" s="21">
        <v>47.76</v>
      </c>
      <c r="G35" s="4">
        <f t="shared" si="0"/>
        <v>-4.257000000000005</v>
      </c>
      <c r="H35" s="4"/>
      <c r="I35" s="21">
        <v>1915</v>
      </c>
      <c r="J35" s="21">
        <v>43.74</v>
      </c>
      <c r="K35" s="4">
        <f t="shared" si="2"/>
        <v>-8.4909999999999997</v>
      </c>
      <c r="L35" s="4"/>
      <c r="M35" s="21">
        <v>1915</v>
      </c>
      <c r="N35" s="21">
        <v>45.28</v>
      </c>
      <c r="O35" s="4">
        <f t="shared" si="3"/>
        <v>-6.4260000000000019</v>
      </c>
      <c r="Q35" s="25">
        <v>37346</v>
      </c>
      <c r="R35" s="4">
        <v>-9.6409999999999982</v>
      </c>
    </row>
    <row r="36" spans="1:18" ht="14.95">
      <c r="A36" s="21">
        <v>1916</v>
      </c>
      <c r="B36" s="21">
        <v>49.81</v>
      </c>
      <c r="C36" s="4">
        <f t="shared" si="1"/>
        <v>-1.9939999999999998</v>
      </c>
      <c r="D36" s="4"/>
      <c r="E36" s="21">
        <v>1916</v>
      </c>
      <c r="F36" s="21">
        <v>53.79</v>
      </c>
      <c r="G36" s="4">
        <f t="shared" si="0"/>
        <v>1.7729999999999961</v>
      </c>
      <c r="H36" s="4"/>
      <c r="I36" s="21">
        <v>1916</v>
      </c>
      <c r="J36" s="21">
        <v>50.51</v>
      </c>
      <c r="K36" s="4">
        <f t="shared" si="2"/>
        <v>-1.7210000000000036</v>
      </c>
      <c r="L36" s="4"/>
      <c r="M36" s="21">
        <v>1916</v>
      </c>
      <c r="N36" s="21">
        <v>49.92</v>
      </c>
      <c r="O36" s="4">
        <f t="shared" si="3"/>
        <v>-1.7860000000000014</v>
      </c>
      <c r="Q36" s="25">
        <v>37437</v>
      </c>
      <c r="R36" s="4">
        <v>-7.8560000000000016</v>
      </c>
    </row>
    <row r="37" spans="1:18" ht="14.95">
      <c r="A37" s="21">
        <v>1917</v>
      </c>
      <c r="B37" s="21">
        <v>51.45</v>
      </c>
      <c r="C37" s="4">
        <f t="shared" si="1"/>
        <v>-0.3539999999999992</v>
      </c>
      <c r="D37" s="4"/>
      <c r="E37" s="21">
        <v>1917</v>
      </c>
      <c r="F37" s="21">
        <v>50.83</v>
      </c>
      <c r="G37" s="4">
        <f t="shared" si="0"/>
        <v>-1.1870000000000047</v>
      </c>
      <c r="H37" s="4"/>
      <c r="I37" s="21">
        <v>1917</v>
      </c>
      <c r="J37" s="21">
        <v>56.47</v>
      </c>
      <c r="K37" s="4">
        <f t="shared" si="2"/>
        <v>4.2389999999999972</v>
      </c>
      <c r="L37" s="4"/>
      <c r="M37" s="21">
        <v>1917</v>
      </c>
      <c r="N37" s="21">
        <v>56.46</v>
      </c>
      <c r="O37" s="4">
        <f t="shared" si="3"/>
        <v>4.7539999999999978</v>
      </c>
      <c r="Q37" s="25">
        <v>37529</v>
      </c>
      <c r="R37" s="4">
        <v>-6.3740000000000023</v>
      </c>
    </row>
    <row r="38" spans="1:18" ht="14.95">
      <c r="A38" s="21">
        <v>1918</v>
      </c>
      <c r="B38" s="21">
        <v>51.01</v>
      </c>
      <c r="C38" s="4">
        <f t="shared" si="1"/>
        <v>-0.79400000000000404</v>
      </c>
      <c r="D38" s="4"/>
      <c r="E38" s="21">
        <v>1918</v>
      </c>
      <c r="F38" s="21">
        <v>47.58</v>
      </c>
      <c r="G38" s="4">
        <f t="shared" si="0"/>
        <v>-4.4370000000000047</v>
      </c>
      <c r="H38" s="4"/>
      <c r="I38" s="21">
        <v>1918</v>
      </c>
      <c r="J38" s="21">
        <v>49.98</v>
      </c>
      <c r="K38" s="4">
        <f t="shared" si="2"/>
        <v>-2.2510000000000048</v>
      </c>
      <c r="L38" s="4"/>
      <c r="M38" s="21">
        <v>1918</v>
      </c>
      <c r="N38" s="21">
        <v>48.25</v>
      </c>
      <c r="O38" s="4">
        <f t="shared" si="3"/>
        <v>-3.4560000000000031</v>
      </c>
      <c r="Q38" s="25">
        <v>37621</v>
      </c>
      <c r="R38" s="4">
        <v>-8.2070000000000007</v>
      </c>
    </row>
    <row r="39" spans="1:18" ht="14.95">
      <c r="A39" s="21">
        <v>1919</v>
      </c>
      <c r="B39" s="21">
        <v>39.17</v>
      </c>
      <c r="C39" s="4">
        <f t="shared" si="1"/>
        <v>-12.634</v>
      </c>
      <c r="D39" s="4"/>
      <c r="E39" s="21">
        <v>1919</v>
      </c>
      <c r="F39" s="21">
        <v>40.79</v>
      </c>
      <c r="G39" s="4">
        <f t="shared" si="0"/>
        <v>-11.227000000000004</v>
      </c>
      <c r="H39" s="4"/>
      <c r="I39" s="21">
        <v>1919</v>
      </c>
      <c r="J39" s="21">
        <v>46.14</v>
      </c>
      <c r="K39" s="4">
        <f t="shared" si="2"/>
        <v>-6.0910000000000011</v>
      </c>
      <c r="L39" s="4"/>
      <c r="M39" s="21">
        <v>1919</v>
      </c>
      <c r="N39" s="21">
        <v>39.58</v>
      </c>
      <c r="O39" s="4">
        <f t="shared" si="3"/>
        <v>-12.126000000000005</v>
      </c>
      <c r="Q39" s="25">
        <v>37711</v>
      </c>
      <c r="R39" s="4">
        <v>-3.1310000000000002</v>
      </c>
    </row>
    <row r="40" spans="1:18" ht="14.95">
      <c r="A40" s="21">
        <v>1920</v>
      </c>
      <c r="B40" s="21">
        <v>40.35</v>
      </c>
      <c r="C40" s="4">
        <f t="shared" si="1"/>
        <v>-11.454000000000001</v>
      </c>
      <c r="D40" s="4"/>
      <c r="E40" s="21">
        <v>1920</v>
      </c>
      <c r="F40" s="21">
        <v>42.07</v>
      </c>
      <c r="G40" s="4">
        <f t="shared" si="0"/>
        <v>-9.9470000000000027</v>
      </c>
      <c r="H40" s="4"/>
      <c r="I40" s="21">
        <v>1920</v>
      </c>
      <c r="J40" s="21">
        <v>38.549999999999997</v>
      </c>
      <c r="K40" s="4">
        <f t="shared" si="2"/>
        <v>-13.681000000000004</v>
      </c>
      <c r="L40" s="4"/>
      <c r="M40" s="21">
        <v>1920</v>
      </c>
      <c r="N40" s="21">
        <v>42.96</v>
      </c>
      <c r="O40" s="4">
        <f t="shared" si="3"/>
        <v>-8.7460000000000022</v>
      </c>
      <c r="Q40" s="25">
        <v>37802</v>
      </c>
      <c r="R40" s="4">
        <v>-2.9359999999999999</v>
      </c>
    </row>
    <row r="41" spans="1:18" ht="14.95">
      <c r="A41" s="21">
        <v>1921</v>
      </c>
      <c r="B41" s="21">
        <v>48.34</v>
      </c>
      <c r="C41" s="4">
        <f t="shared" si="1"/>
        <v>-3.4639999999999986</v>
      </c>
      <c r="D41" s="4"/>
      <c r="E41" s="21">
        <v>1921</v>
      </c>
      <c r="F41" s="21">
        <v>47.67</v>
      </c>
      <c r="G41" s="4">
        <f t="shared" si="0"/>
        <v>-4.3470000000000013</v>
      </c>
      <c r="H41" s="4"/>
      <c r="I41" s="21">
        <v>1921</v>
      </c>
      <c r="J41" s="21">
        <v>42.75</v>
      </c>
      <c r="K41" s="4">
        <f t="shared" si="2"/>
        <v>-9.4810000000000016</v>
      </c>
      <c r="L41" s="4"/>
      <c r="M41" s="21">
        <v>1921</v>
      </c>
      <c r="N41" s="21">
        <v>46.61</v>
      </c>
      <c r="O41" s="4">
        <f t="shared" si="3"/>
        <v>-5.0960000000000036</v>
      </c>
      <c r="Q41" s="25">
        <v>37894</v>
      </c>
      <c r="R41" s="4">
        <v>-4.1140000000000043</v>
      </c>
    </row>
    <row r="42" spans="1:18" ht="14.95">
      <c r="A42" s="21">
        <v>1922</v>
      </c>
      <c r="B42" s="21">
        <v>47.26</v>
      </c>
      <c r="C42" s="4">
        <f t="shared" si="1"/>
        <v>-4.544000000000004</v>
      </c>
      <c r="D42" s="4"/>
      <c r="E42" s="21">
        <v>1922</v>
      </c>
      <c r="F42" s="21">
        <v>46.19</v>
      </c>
      <c r="G42" s="4">
        <f t="shared" si="0"/>
        <v>-5.8270000000000053</v>
      </c>
      <c r="H42" s="4"/>
      <c r="I42" s="21">
        <v>1922</v>
      </c>
      <c r="J42" s="21">
        <v>48.09</v>
      </c>
      <c r="K42" s="4">
        <f t="shared" si="2"/>
        <v>-4.1409999999999982</v>
      </c>
      <c r="L42" s="4"/>
      <c r="M42" s="21">
        <v>1922</v>
      </c>
      <c r="N42" s="21">
        <v>45.55</v>
      </c>
      <c r="O42" s="4">
        <f t="shared" si="3"/>
        <v>-6.1560000000000059</v>
      </c>
      <c r="Q42" s="25">
        <v>37986</v>
      </c>
      <c r="R42" s="4">
        <v>-3.4570000000000007</v>
      </c>
    </row>
    <row r="43" spans="1:18" ht="14.95">
      <c r="A43" s="21">
        <v>1923</v>
      </c>
      <c r="B43" s="21">
        <v>51.42</v>
      </c>
      <c r="C43" s="4">
        <f t="shared" si="1"/>
        <v>-0.38400000000000034</v>
      </c>
      <c r="D43" s="4"/>
      <c r="E43" s="21">
        <v>1923</v>
      </c>
      <c r="F43" s="21">
        <v>52.01</v>
      </c>
      <c r="G43" s="4">
        <f t="shared" si="0"/>
        <v>-7.0000000000050022E-3</v>
      </c>
      <c r="H43" s="4"/>
      <c r="I43" s="21">
        <v>1923</v>
      </c>
      <c r="J43" s="21">
        <v>46.17</v>
      </c>
      <c r="K43" s="4">
        <f t="shared" si="2"/>
        <v>-6.0609999999999999</v>
      </c>
      <c r="L43" s="4"/>
      <c r="M43" s="21">
        <v>1923</v>
      </c>
      <c r="N43" s="21">
        <v>50.23</v>
      </c>
      <c r="O43" s="4">
        <f t="shared" si="3"/>
        <v>-1.4760000000000062</v>
      </c>
      <c r="Q43" s="25">
        <v>38077</v>
      </c>
      <c r="R43" s="4">
        <v>-4.6610000000000014</v>
      </c>
    </row>
    <row r="44" spans="1:18" ht="14.95">
      <c r="A44" s="21">
        <v>1924</v>
      </c>
      <c r="B44" s="21">
        <v>46.92</v>
      </c>
      <c r="C44" s="4">
        <f t="shared" si="1"/>
        <v>-4.8840000000000003</v>
      </c>
      <c r="D44" s="4"/>
      <c r="E44" s="21">
        <v>1924</v>
      </c>
      <c r="F44" s="21">
        <v>49.76</v>
      </c>
      <c r="G44" s="4">
        <f t="shared" si="0"/>
        <v>-2.257000000000005</v>
      </c>
      <c r="H44" s="4"/>
      <c r="I44" s="21">
        <v>1924</v>
      </c>
      <c r="J44" s="21">
        <v>51.36</v>
      </c>
      <c r="K44" s="4">
        <f t="shared" si="2"/>
        <v>-0.87100000000000222</v>
      </c>
      <c r="L44" s="4"/>
      <c r="M44" s="21">
        <v>1924</v>
      </c>
      <c r="N44" s="21">
        <v>47.82</v>
      </c>
      <c r="O44" s="4">
        <f t="shared" si="3"/>
        <v>-3.8860000000000028</v>
      </c>
      <c r="Q44" s="25">
        <v>38168</v>
      </c>
      <c r="R44" s="4">
        <v>-5.1859999999999999</v>
      </c>
    </row>
    <row r="45" spans="1:18" ht="14.95">
      <c r="A45" s="21">
        <v>1925</v>
      </c>
      <c r="B45" s="21">
        <v>49.46</v>
      </c>
      <c r="C45" s="4">
        <f t="shared" si="1"/>
        <v>-2.3440000000000012</v>
      </c>
      <c r="D45" s="4"/>
      <c r="E45" s="21">
        <v>1925</v>
      </c>
      <c r="F45" s="21">
        <v>49.33</v>
      </c>
      <c r="G45" s="4">
        <f t="shared" si="0"/>
        <v>-2.6870000000000047</v>
      </c>
      <c r="H45" s="4"/>
      <c r="I45" s="21">
        <v>1925</v>
      </c>
      <c r="J45" s="21">
        <v>52.23</v>
      </c>
      <c r="K45" s="4">
        <f t="shared" si="2"/>
        <v>-1.0000000000047748E-3</v>
      </c>
      <c r="L45" s="4"/>
      <c r="M45" s="21">
        <v>1925</v>
      </c>
      <c r="N45" s="21">
        <v>50.02</v>
      </c>
      <c r="O45" s="4">
        <f t="shared" si="3"/>
        <v>-1.6859999999999999</v>
      </c>
      <c r="Q45" s="25">
        <v>38260</v>
      </c>
      <c r="R45" s="4">
        <v>-4.5140000000000029</v>
      </c>
    </row>
    <row r="46" spans="1:18" ht="14.95">
      <c r="A46" s="21">
        <v>1926</v>
      </c>
      <c r="B46" s="21">
        <v>52.78</v>
      </c>
      <c r="C46" s="4">
        <f t="shared" si="1"/>
        <v>0.97599999999999909</v>
      </c>
      <c r="D46" s="4"/>
      <c r="E46" s="21">
        <v>1926</v>
      </c>
      <c r="F46" s="21">
        <v>51.83</v>
      </c>
      <c r="G46" s="4">
        <f t="shared" si="0"/>
        <v>-0.18700000000000472</v>
      </c>
      <c r="H46" s="4"/>
      <c r="I46" s="21">
        <v>1926</v>
      </c>
      <c r="J46" s="21">
        <v>49.41</v>
      </c>
      <c r="K46" s="4">
        <f t="shared" si="2"/>
        <v>-2.8210000000000051</v>
      </c>
      <c r="L46" s="4"/>
      <c r="M46" s="21">
        <v>1926</v>
      </c>
      <c r="N46" s="21">
        <v>50.37</v>
      </c>
      <c r="O46" s="4">
        <f t="shared" si="3"/>
        <v>-1.3360000000000056</v>
      </c>
      <c r="Q46" s="25">
        <v>38352</v>
      </c>
      <c r="R46" s="4">
        <v>-2.9670000000000059</v>
      </c>
    </row>
    <row r="47" spans="1:18" ht="14.95">
      <c r="A47" s="21">
        <v>1927</v>
      </c>
      <c r="B47" s="21">
        <v>51.76</v>
      </c>
      <c r="C47" s="4">
        <f t="shared" si="1"/>
        <v>-4.4000000000004036E-2</v>
      </c>
      <c r="D47" s="4"/>
      <c r="E47" s="21">
        <v>1927</v>
      </c>
      <c r="F47" s="21">
        <v>54.59</v>
      </c>
      <c r="G47" s="4">
        <f t="shared" si="0"/>
        <v>2.5730000000000004</v>
      </c>
      <c r="H47" s="4"/>
      <c r="I47" s="21">
        <v>1927</v>
      </c>
      <c r="J47" s="21">
        <v>49.13</v>
      </c>
      <c r="K47" s="4">
        <f t="shared" si="2"/>
        <v>-3.1009999999999991</v>
      </c>
      <c r="L47" s="4"/>
      <c r="M47" s="21">
        <v>1927</v>
      </c>
      <c r="N47" s="21">
        <v>51.48</v>
      </c>
      <c r="O47" s="4">
        <f t="shared" si="3"/>
        <v>-0.2260000000000062</v>
      </c>
      <c r="Q47" s="25">
        <v>38442</v>
      </c>
      <c r="R47" s="4">
        <v>-7.2109999999999985</v>
      </c>
    </row>
    <row r="48" spans="1:18" ht="14.95">
      <c r="A48" s="21">
        <v>1928</v>
      </c>
      <c r="B48" s="21">
        <v>52.93</v>
      </c>
      <c r="C48" s="4">
        <f t="shared" si="1"/>
        <v>1.1259999999999977</v>
      </c>
      <c r="D48" s="4"/>
      <c r="E48" s="21">
        <v>1928</v>
      </c>
      <c r="F48" s="21">
        <v>51.4</v>
      </c>
      <c r="G48" s="4">
        <f t="shared" si="0"/>
        <v>-0.61700000000000443</v>
      </c>
      <c r="H48" s="4"/>
      <c r="I48" s="21">
        <v>1928</v>
      </c>
      <c r="J48" s="21">
        <v>55.65</v>
      </c>
      <c r="K48" s="4">
        <f t="shared" si="2"/>
        <v>3.4189999999999969</v>
      </c>
      <c r="L48" s="4"/>
      <c r="M48" s="21">
        <v>1928</v>
      </c>
      <c r="N48" s="21">
        <v>55.56</v>
      </c>
      <c r="O48" s="4">
        <f t="shared" si="3"/>
        <v>3.8539999999999992</v>
      </c>
      <c r="Q48" s="25">
        <v>38533</v>
      </c>
      <c r="R48" s="4">
        <v>-4.9060000000000059</v>
      </c>
    </row>
    <row r="49" spans="1:18" ht="14.95">
      <c r="A49" s="21">
        <v>1929</v>
      </c>
      <c r="B49" s="21">
        <v>45.39</v>
      </c>
      <c r="C49" s="4">
        <f t="shared" si="1"/>
        <v>-6.4140000000000015</v>
      </c>
      <c r="D49" s="4"/>
      <c r="E49" s="21">
        <v>1929</v>
      </c>
      <c r="F49" s="21">
        <v>41.21</v>
      </c>
      <c r="G49" s="4">
        <f t="shared" si="0"/>
        <v>-10.807000000000002</v>
      </c>
      <c r="H49" s="4"/>
      <c r="I49" s="21">
        <v>1929</v>
      </c>
      <c r="J49" s="21">
        <v>53.13</v>
      </c>
      <c r="K49" s="4">
        <f t="shared" si="2"/>
        <v>0.89900000000000091</v>
      </c>
      <c r="L49" s="4"/>
      <c r="M49" s="21">
        <v>1929</v>
      </c>
      <c r="N49" s="21">
        <v>47.14</v>
      </c>
      <c r="O49" s="4">
        <f t="shared" si="3"/>
        <v>-4.5660000000000025</v>
      </c>
      <c r="Q49" s="25">
        <v>38625</v>
      </c>
      <c r="R49" s="4">
        <v>-2.2139999999999986</v>
      </c>
    </row>
    <row r="50" spans="1:18" ht="14.95">
      <c r="A50" s="21">
        <v>1930</v>
      </c>
      <c r="B50" s="21">
        <v>38.07</v>
      </c>
      <c r="C50" s="4">
        <f t="shared" si="1"/>
        <v>-13.734000000000002</v>
      </c>
      <c r="D50" s="4"/>
      <c r="E50" s="21">
        <v>1930</v>
      </c>
      <c r="F50" s="21">
        <v>38.61</v>
      </c>
      <c r="G50" s="4">
        <f t="shared" si="0"/>
        <v>-13.407000000000004</v>
      </c>
      <c r="H50" s="4"/>
      <c r="I50" s="21">
        <v>1930</v>
      </c>
      <c r="J50" s="21">
        <v>39.950000000000003</v>
      </c>
      <c r="K50" s="4">
        <f t="shared" si="2"/>
        <v>-12.280999999999999</v>
      </c>
      <c r="L50" s="4"/>
      <c r="M50" s="21">
        <v>1930</v>
      </c>
      <c r="N50" s="21">
        <v>36.909999999999997</v>
      </c>
      <c r="O50" s="4">
        <f t="shared" si="3"/>
        <v>-14.796000000000006</v>
      </c>
      <c r="Q50" s="25">
        <v>38717</v>
      </c>
      <c r="R50" s="4">
        <v>0.20299999999999585</v>
      </c>
    </row>
    <row r="51" spans="1:18">
      <c r="A51" s="21">
        <v>1931</v>
      </c>
      <c r="B51" s="21">
        <v>35.44</v>
      </c>
      <c r="C51" s="4">
        <f t="shared" si="1"/>
        <v>-16.364000000000004</v>
      </c>
      <c r="D51" s="4"/>
      <c r="E51" s="21">
        <v>1931</v>
      </c>
      <c r="F51" s="21">
        <v>35.96</v>
      </c>
      <c r="G51" s="4">
        <f t="shared" si="0"/>
        <v>-16.057000000000002</v>
      </c>
      <c r="H51" s="4"/>
      <c r="I51" s="21">
        <v>1931</v>
      </c>
      <c r="J51" s="21">
        <v>35.58</v>
      </c>
      <c r="K51" s="4">
        <f t="shared" si="2"/>
        <v>-16.651000000000003</v>
      </c>
      <c r="L51" s="4"/>
      <c r="M51" s="21">
        <v>1931</v>
      </c>
      <c r="N51" s="21">
        <v>35.4</v>
      </c>
      <c r="O51" s="4">
        <f t="shared" si="3"/>
        <v>-16.306000000000004</v>
      </c>
      <c r="Q51" s="25">
        <v>38807</v>
      </c>
      <c r="R51" s="4">
        <v>0.94899999999999807</v>
      </c>
    </row>
    <row r="52" spans="1:18">
      <c r="A52" s="21">
        <v>1932</v>
      </c>
      <c r="B52" s="21">
        <v>40.36</v>
      </c>
      <c r="C52" s="4">
        <f t="shared" si="1"/>
        <v>-11.444000000000003</v>
      </c>
      <c r="D52" s="4"/>
      <c r="E52" s="21">
        <v>1932</v>
      </c>
      <c r="F52" s="21">
        <v>40.46</v>
      </c>
      <c r="G52" s="4">
        <f t="shared" si="0"/>
        <v>-11.557000000000002</v>
      </c>
      <c r="H52" s="4"/>
      <c r="I52" s="21">
        <v>1932</v>
      </c>
      <c r="J52" s="21">
        <v>37.909999999999997</v>
      </c>
      <c r="K52" s="4">
        <f t="shared" si="2"/>
        <v>-14.321000000000005</v>
      </c>
      <c r="L52" s="4"/>
      <c r="M52" s="21">
        <v>1932</v>
      </c>
      <c r="N52" s="21">
        <v>42.04</v>
      </c>
      <c r="O52" s="4">
        <f t="shared" si="3"/>
        <v>-9.6660000000000039</v>
      </c>
      <c r="Q52" s="25">
        <v>38898</v>
      </c>
      <c r="R52" s="4">
        <v>3.9999999999977831E-3</v>
      </c>
    </row>
    <row r="53" spans="1:18">
      <c r="A53" s="21">
        <v>1933</v>
      </c>
      <c r="B53" s="21">
        <v>44.87</v>
      </c>
      <c r="C53" s="4">
        <f t="shared" si="1"/>
        <v>-6.9340000000000046</v>
      </c>
      <c r="D53" s="4"/>
      <c r="E53" s="21">
        <v>1933</v>
      </c>
      <c r="F53" s="21">
        <v>43.91</v>
      </c>
      <c r="G53" s="4">
        <f t="shared" si="0"/>
        <v>-8.1070000000000064</v>
      </c>
      <c r="H53" s="4"/>
      <c r="I53" s="21">
        <v>1933</v>
      </c>
      <c r="J53" s="21">
        <v>42.49</v>
      </c>
      <c r="K53" s="4">
        <f t="shared" si="2"/>
        <v>-9.7409999999999997</v>
      </c>
      <c r="L53" s="4"/>
      <c r="M53" s="21">
        <v>1933</v>
      </c>
      <c r="N53" s="21">
        <v>44.26</v>
      </c>
      <c r="O53" s="4">
        <f t="shared" si="3"/>
        <v>-7.4460000000000051</v>
      </c>
      <c r="Q53" s="25">
        <v>38990</v>
      </c>
      <c r="R53" s="4">
        <v>-1.8140000000000001</v>
      </c>
    </row>
    <row r="54" spans="1:18">
      <c r="A54" s="21">
        <v>1934</v>
      </c>
      <c r="B54" s="21">
        <v>39.67</v>
      </c>
      <c r="C54" s="4">
        <f t="shared" si="1"/>
        <v>-12.134</v>
      </c>
      <c r="D54" s="4"/>
      <c r="E54" s="21">
        <v>1934</v>
      </c>
      <c r="F54" s="21">
        <v>39.53</v>
      </c>
      <c r="G54" s="4">
        <f t="shared" si="0"/>
        <v>-12.487000000000002</v>
      </c>
      <c r="H54" s="4"/>
      <c r="I54" s="21">
        <v>1934</v>
      </c>
      <c r="J54" s="21">
        <v>41.75</v>
      </c>
      <c r="K54" s="4">
        <f t="shared" si="2"/>
        <v>-10.481000000000002</v>
      </c>
      <c r="L54" s="4"/>
      <c r="M54" s="21">
        <v>1934</v>
      </c>
      <c r="N54" s="21">
        <v>40.11</v>
      </c>
      <c r="O54" s="4">
        <f t="shared" si="3"/>
        <v>-11.596000000000004</v>
      </c>
      <c r="Q54" s="25">
        <v>39082</v>
      </c>
      <c r="R54" s="4">
        <v>0.33299999999999841</v>
      </c>
    </row>
    <row r="55" spans="1:18">
      <c r="A55" s="21">
        <v>1935</v>
      </c>
      <c r="B55" s="21">
        <v>37.840000000000003</v>
      </c>
      <c r="C55" s="4">
        <f t="shared" si="1"/>
        <v>-13.963999999999999</v>
      </c>
      <c r="D55" s="4"/>
      <c r="E55" s="21">
        <v>1935</v>
      </c>
      <c r="F55" s="21">
        <v>37.61</v>
      </c>
      <c r="G55" s="4">
        <f t="shared" si="0"/>
        <v>-14.407000000000004</v>
      </c>
      <c r="H55" s="4"/>
      <c r="I55" s="21">
        <v>1935</v>
      </c>
      <c r="J55" s="21">
        <v>39.700000000000003</v>
      </c>
      <c r="K55" s="4">
        <f t="shared" si="2"/>
        <v>-12.530999999999999</v>
      </c>
      <c r="L55" s="4"/>
      <c r="M55" s="21">
        <v>1935</v>
      </c>
      <c r="N55" s="21">
        <v>40.68</v>
      </c>
      <c r="O55" s="4">
        <f t="shared" si="3"/>
        <v>-11.026000000000003</v>
      </c>
      <c r="Q55" s="25">
        <v>39172</v>
      </c>
      <c r="R55" s="4">
        <v>0.56899999999999551</v>
      </c>
    </row>
    <row r="56" spans="1:18">
      <c r="A56" s="21">
        <v>1936</v>
      </c>
      <c r="B56" s="21">
        <v>41.67</v>
      </c>
      <c r="C56" s="4">
        <f t="shared" si="1"/>
        <v>-10.134</v>
      </c>
      <c r="D56" s="4"/>
      <c r="E56" s="21">
        <v>1936</v>
      </c>
      <c r="F56" s="21">
        <v>39.75</v>
      </c>
      <c r="G56" s="4">
        <f t="shared" si="0"/>
        <v>-12.267000000000003</v>
      </c>
      <c r="H56" s="4"/>
      <c r="I56" s="21">
        <v>1936</v>
      </c>
      <c r="J56" s="21">
        <v>40.72</v>
      </c>
      <c r="K56" s="4">
        <f t="shared" si="2"/>
        <v>-11.511000000000003</v>
      </c>
      <c r="L56" s="4"/>
      <c r="M56" s="21">
        <v>1936</v>
      </c>
      <c r="N56" s="21">
        <v>41.37</v>
      </c>
      <c r="O56" s="4">
        <f t="shared" si="3"/>
        <v>-10.336000000000006</v>
      </c>
      <c r="Q56" s="25">
        <v>39263</v>
      </c>
      <c r="R56" s="4">
        <v>-0.32600000000000051</v>
      </c>
    </row>
    <row r="57" spans="1:18">
      <c r="A57" s="21">
        <v>1937</v>
      </c>
      <c r="B57" s="21">
        <v>42.38</v>
      </c>
      <c r="C57" s="4">
        <f t="shared" si="1"/>
        <v>-9.4239999999999995</v>
      </c>
      <c r="D57" s="4"/>
      <c r="E57" s="21">
        <v>1937</v>
      </c>
      <c r="F57" s="21">
        <v>44.57</v>
      </c>
      <c r="G57" s="4">
        <f t="shared" si="0"/>
        <v>-7.4470000000000027</v>
      </c>
      <c r="H57" s="4"/>
      <c r="I57" s="21">
        <v>1937</v>
      </c>
      <c r="J57" s="21">
        <v>40.14</v>
      </c>
      <c r="K57" s="4">
        <f t="shared" si="2"/>
        <v>-12.091000000000001</v>
      </c>
      <c r="L57" s="4"/>
      <c r="M57" s="21">
        <v>1937</v>
      </c>
      <c r="N57" s="21">
        <v>39.020000000000003</v>
      </c>
      <c r="O57" s="4">
        <f t="shared" si="3"/>
        <v>-12.686</v>
      </c>
      <c r="Q57" s="25">
        <v>39355</v>
      </c>
      <c r="R57" s="4">
        <v>-1.1540000000000035</v>
      </c>
    </row>
    <row r="58" spans="1:18">
      <c r="A58" s="21">
        <v>1938</v>
      </c>
      <c r="B58" s="21">
        <v>49.04</v>
      </c>
      <c r="C58" s="4">
        <f t="shared" si="1"/>
        <v>-2.7640000000000029</v>
      </c>
      <c r="D58" s="4"/>
      <c r="E58" s="21">
        <v>1938</v>
      </c>
      <c r="F58" s="21">
        <v>53.22</v>
      </c>
      <c r="G58" s="4">
        <f t="shared" si="0"/>
        <v>1.2029999999999959</v>
      </c>
      <c r="H58" s="4"/>
      <c r="I58" s="21">
        <v>1938</v>
      </c>
      <c r="J58" s="21">
        <v>44.69</v>
      </c>
      <c r="K58" s="4">
        <f t="shared" si="2"/>
        <v>-7.5410000000000039</v>
      </c>
      <c r="L58" s="4"/>
      <c r="M58" s="21">
        <v>1938</v>
      </c>
      <c r="N58" s="21">
        <v>48.65</v>
      </c>
      <c r="O58" s="4">
        <f t="shared" si="3"/>
        <v>-3.0560000000000045</v>
      </c>
      <c r="Q58" s="25">
        <v>39447</v>
      </c>
      <c r="R58" s="4">
        <v>-2.7870000000000061</v>
      </c>
    </row>
    <row r="59" spans="1:18">
      <c r="A59" s="21">
        <v>1939</v>
      </c>
      <c r="B59" s="21">
        <v>50.19</v>
      </c>
      <c r="C59" s="4">
        <f t="shared" si="1"/>
        <v>-1.6140000000000043</v>
      </c>
      <c r="D59" s="4"/>
      <c r="E59" s="21">
        <v>1939</v>
      </c>
      <c r="F59" s="21">
        <v>47.37</v>
      </c>
      <c r="G59" s="4">
        <f t="shared" si="0"/>
        <v>-4.6470000000000056</v>
      </c>
      <c r="H59" s="4"/>
      <c r="I59" s="21">
        <v>1939</v>
      </c>
      <c r="J59" s="21">
        <v>52.76</v>
      </c>
      <c r="K59" s="4">
        <f t="shared" si="2"/>
        <v>0.52899999999999636</v>
      </c>
      <c r="L59" s="4"/>
      <c r="M59" s="21">
        <v>1939</v>
      </c>
      <c r="N59" s="21">
        <v>52.56</v>
      </c>
      <c r="O59" s="4">
        <f t="shared" si="3"/>
        <v>0.8539999999999992</v>
      </c>
      <c r="Q59" s="25">
        <v>39538</v>
      </c>
      <c r="R59" s="4">
        <v>-1.7109999999999985</v>
      </c>
    </row>
    <row r="60" spans="1:18">
      <c r="A60" s="21">
        <v>1940</v>
      </c>
      <c r="B60" s="21">
        <v>44.67</v>
      </c>
      <c r="C60" s="4">
        <f t="shared" si="1"/>
        <v>-7.1340000000000003</v>
      </c>
      <c r="D60" s="4"/>
      <c r="E60" s="21">
        <v>1940</v>
      </c>
      <c r="F60" s="21">
        <v>42.25</v>
      </c>
      <c r="G60" s="4">
        <f t="shared" si="0"/>
        <v>-9.767000000000003</v>
      </c>
      <c r="H60" s="4"/>
      <c r="I60" s="21">
        <v>1940</v>
      </c>
      <c r="J60" s="21">
        <v>47</v>
      </c>
      <c r="K60" s="4">
        <f t="shared" si="2"/>
        <v>-5.2310000000000016</v>
      </c>
      <c r="L60" s="4"/>
      <c r="M60" s="21">
        <v>1940</v>
      </c>
      <c r="N60" s="21">
        <v>44.87</v>
      </c>
      <c r="O60" s="4">
        <f t="shared" si="3"/>
        <v>-6.8360000000000056</v>
      </c>
      <c r="Q60" s="25">
        <v>39629</v>
      </c>
      <c r="R60" s="4">
        <v>1.9139999999999944</v>
      </c>
    </row>
    <row r="61" spans="1:18">
      <c r="A61" s="21">
        <v>1941</v>
      </c>
      <c r="B61" s="21">
        <v>50.01</v>
      </c>
      <c r="C61" s="4">
        <f t="shared" si="1"/>
        <v>-1.794000000000004</v>
      </c>
      <c r="D61" s="4"/>
      <c r="E61" s="21">
        <v>1941</v>
      </c>
      <c r="F61" s="21">
        <v>53.35</v>
      </c>
      <c r="G61" s="4">
        <f t="shared" si="0"/>
        <v>1.3329999999999984</v>
      </c>
      <c r="H61" s="4"/>
      <c r="I61" s="21">
        <v>1941</v>
      </c>
      <c r="J61" s="21">
        <v>40.049999999999997</v>
      </c>
      <c r="K61" s="4">
        <f t="shared" si="2"/>
        <v>-12.181000000000004</v>
      </c>
      <c r="L61" s="4"/>
      <c r="M61" s="21">
        <v>1941</v>
      </c>
      <c r="N61" s="21">
        <v>44.07</v>
      </c>
      <c r="O61" s="4">
        <f t="shared" si="3"/>
        <v>-7.6360000000000028</v>
      </c>
      <c r="Q61" s="25">
        <v>39721</v>
      </c>
      <c r="R61" s="4">
        <v>1.5360000000000014</v>
      </c>
    </row>
    <row r="62" spans="1:18">
      <c r="A62" s="21">
        <v>1942</v>
      </c>
      <c r="B62" s="21">
        <v>52.2</v>
      </c>
      <c r="C62" s="4">
        <f t="shared" si="1"/>
        <v>0.3960000000000008</v>
      </c>
      <c r="D62" s="4"/>
      <c r="E62" s="21">
        <v>1942</v>
      </c>
      <c r="F62" s="21">
        <v>55.19</v>
      </c>
      <c r="G62" s="4">
        <f t="shared" si="0"/>
        <v>3.1729999999999947</v>
      </c>
      <c r="H62" s="4"/>
      <c r="I62" s="21">
        <v>1942</v>
      </c>
      <c r="J62" s="21">
        <v>50.58</v>
      </c>
      <c r="K62" s="4">
        <f t="shared" si="2"/>
        <v>-1.6510000000000034</v>
      </c>
      <c r="L62" s="4"/>
      <c r="M62" s="21">
        <v>1942</v>
      </c>
      <c r="N62" s="21">
        <v>52.85</v>
      </c>
      <c r="O62" s="4">
        <f t="shared" si="3"/>
        <v>1.1439999999999984</v>
      </c>
      <c r="Q62" s="25">
        <v>39813</v>
      </c>
      <c r="R62" s="4">
        <v>0.70299999999999585</v>
      </c>
    </row>
    <row r="63" spans="1:18">
      <c r="A63" s="21">
        <v>1943</v>
      </c>
      <c r="B63" s="21">
        <v>52.67</v>
      </c>
      <c r="C63" s="4">
        <f t="shared" si="1"/>
        <v>0.86599999999999966</v>
      </c>
      <c r="D63" s="4"/>
      <c r="E63" s="21">
        <v>1943</v>
      </c>
      <c r="F63" s="21">
        <v>50.3</v>
      </c>
      <c r="G63" s="4">
        <f t="shared" si="0"/>
        <v>-1.7170000000000059</v>
      </c>
      <c r="H63" s="4"/>
      <c r="I63" s="21">
        <v>1943</v>
      </c>
      <c r="J63" s="21">
        <v>58.96</v>
      </c>
      <c r="K63" s="4">
        <f t="shared" si="2"/>
        <v>6.7289999999999992</v>
      </c>
      <c r="L63" s="4"/>
      <c r="M63" s="21">
        <v>1943</v>
      </c>
      <c r="N63" s="21">
        <v>58.06</v>
      </c>
      <c r="O63" s="4">
        <f t="shared" si="3"/>
        <v>6.3539999999999992</v>
      </c>
      <c r="Q63" s="25">
        <v>39903</v>
      </c>
      <c r="R63" s="4">
        <v>2.7590000000000003</v>
      </c>
    </row>
    <row r="64" spans="1:18">
      <c r="A64" s="21">
        <v>1944</v>
      </c>
      <c r="B64" s="21">
        <v>54.48</v>
      </c>
      <c r="C64" s="4">
        <f t="shared" si="1"/>
        <v>2.6759999999999948</v>
      </c>
      <c r="D64" s="4"/>
      <c r="E64" s="21">
        <v>1944</v>
      </c>
      <c r="F64" s="21">
        <v>50.88</v>
      </c>
      <c r="G64" s="4">
        <f t="shared" si="0"/>
        <v>-1.1370000000000005</v>
      </c>
      <c r="H64" s="4"/>
      <c r="I64" s="21">
        <v>1944</v>
      </c>
      <c r="J64" s="21">
        <v>50.96</v>
      </c>
      <c r="K64" s="4">
        <f t="shared" si="2"/>
        <v>-1.2710000000000008</v>
      </c>
      <c r="L64" s="4"/>
      <c r="M64" s="21">
        <v>1944</v>
      </c>
      <c r="N64" s="21">
        <v>53.27</v>
      </c>
      <c r="O64" s="4">
        <f t="shared" si="3"/>
        <v>1.5640000000000001</v>
      </c>
      <c r="Q64" s="25">
        <v>39994</v>
      </c>
      <c r="R64" s="4">
        <v>3.8239999999999981</v>
      </c>
    </row>
    <row r="65" spans="1:18">
      <c r="A65" s="21">
        <v>1945</v>
      </c>
      <c r="B65" s="21">
        <v>51.85</v>
      </c>
      <c r="C65" s="4">
        <f t="shared" si="1"/>
        <v>4.5999999999999375E-2</v>
      </c>
      <c r="D65" s="4"/>
      <c r="E65" s="21">
        <v>1945</v>
      </c>
      <c r="F65" s="21">
        <v>53.52</v>
      </c>
      <c r="G65" s="4">
        <f t="shared" si="0"/>
        <v>1.5030000000000001</v>
      </c>
      <c r="H65" s="4"/>
      <c r="I65" s="21">
        <v>1945</v>
      </c>
      <c r="J65" s="21">
        <v>48.62</v>
      </c>
      <c r="K65" s="4">
        <f t="shared" si="2"/>
        <v>-3.6110000000000042</v>
      </c>
      <c r="L65" s="4"/>
      <c r="M65" s="21">
        <v>1945</v>
      </c>
      <c r="N65" s="21">
        <v>49.81</v>
      </c>
      <c r="O65" s="4">
        <f t="shared" si="3"/>
        <v>-1.8960000000000008</v>
      </c>
      <c r="Q65" s="25">
        <v>40086</v>
      </c>
      <c r="R65" s="4">
        <v>4.5259999999999962</v>
      </c>
    </row>
    <row r="66" spans="1:18">
      <c r="A66" s="21">
        <v>1946</v>
      </c>
      <c r="B66" s="21">
        <v>49.73</v>
      </c>
      <c r="C66" s="4">
        <f t="shared" si="1"/>
        <v>-2.0740000000000052</v>
      </c>
      <c r="D66" s="4"/>
      <c r="E66" s="21">
        <v>1946</v>
      </c>
      <c r="F66" s="21">
        <v>54.29</v>
      </c>
      <c r="G66" s="4">
        <f t="shared" si="0"/>
        <v>2.2729999999999961</v>
      </c>
      <c r="H66" s="4"/>
      <c r="I66" s="21">
        <v>1946</v>
      </c>
      <c r="J66" s="21">
        <v>54.71</v>
      </c>
      <c r="K66" s="4">
        <f t="shared" si="2"/>
        <v>2.4789999999999992</v>
      </c>
      <c r="L66" s="4"/>
      <c r="M66" s="21">
        <v>1946</v>
      </c>
      <c r="N66" s="21">
        <v>49.17</v>
      </c>
      <c r="O66" s="4">
        <f t="shared" si="3"/>
        <v>-2.5360000000000014</v>
      </c>
      <c r="Q66" s="25">
        <v>40178</v>
      </c>
      <c r="R66" s="4">
        <v>3.1529999999999987</v>
      </c>
    </row>
    <row r="67" spans="1:18">
      <c r="A67" s="21">
        <v>1947</v>
      </c>
      <c r="B67" s="21">
        <v>54.42</v>
      </c>
      <c r="C67" s="4">
        <f t="shared" si="1"/>
        <v>2.6159999999999997</v>
      </c>
      <c r="D67" s="4"/>
      <c r="E67" s="21">
        <v>1947</v>
      </c>
      <c r="F67" s="21">
        <v>54.97</v>
      </c>
      <c r="G67" s="4">
        <f t="shared" si="0"/>
        <v>2.9529999999999959</v>
      </c>
      <c r="H67" s="4"/>
      <c r="I67" s="21">
        <v>1947</v>
      </c>
      <c r="J67" s="21">
        <v>54.83</v>
      </c>
      <c r="K67" s="4">
        <f t="shared" si="2"/>
        <v>2.5989999999999966</v>
      </c>
      <c r="L67" s="4"/>
      <c r="M67" s="21">
        <v>1947</v>
      </c>
      <c r="N67" s="21">
        <v>54.08</v>
      </c>
      <c r="O67" s="4">
        <f t="shared" si="3"/>
        <v>2.3739999999999952</v>
      </c>
      <c r="Q67" s="25">
        <v>40268</v>
      </c>
      <c r="R67" s="4">
        <v>0.11899999999999977</v>
      </c>
    </row>
    <row r="68" spans="1:18">
      <c r="A68" s="21">
        <v>1948</v>
      </c>
      <c r="B68" s="21">
        <v>58.75</v>
      </c>
      <c r="C68" s="4">
        <f t="shared" si="1"/>
        <v>6.945999999999998</v>
      </c>
      <c r="D68" s="4"/>
      <c r="E68" s="21">
        <v>1948</v>
      </c>
      <c r="F68" s="21">
        <v>56.75</v>
      </c>
      <c r="G68" s="4">
        <f t="shared" si="0"/>
        <v>4.732999999999997</v>
      </c>
      <c r="H68" s="4"/>
      <c r="I68" s="21">
        <v>1948</v>
      </c>
      <c r="J68" s="21">
        <v>54.51</v>
      </c>
      <c r="K68" s="4">
        <f t="shared" si="2"/>
        <v>2.2789999999999964</v>
      </c>
      <c r="L68" s="4"/>
      <c r="M68" s="21">
        <v>1948</v>
      </c>
      <c r="N68" s="21">
        <v>59.3</v>
      </c>
      <c r="O68" s="4">
        <f t="shared" si="3"/>
        <v>7.5939999999999941</v>
      </c>
      <c r="Q68" s="25">
        <v>40359</v>
      </c>
      <c r="R68" s="4">
        <v>1.8840000000000003</v>
      </c>
    </row>
    <row r="69" spans="1:18">
      <c r="A69" s="21">
        <v>1949</v>
      </c>
      <c r="B69" s="21">
        <v>53.31</v>
      </c>
      <c r="C69" s="4">
        <f t="shared" si="1"/>
        <v>1.5060000000000002</v>
      </c>
      <c r="D69" s="4"/>
      <c r="E69" s="21">
        <v>1949</v>
      </c>
      <c r="F69" s="21">
        <v>53.33</v>
      </c>
      <c r="G69" s="4">
        <f t="shared" si="0"/>
        <v>1.3129999999999953</v>
      </c>
      <c r="H69" s="4"/>
      <c r="I69" s="21">
        <v>1949</v>
      </c>
      <c r="J69" s="21">
        <v>57.53</v>
      </c>
      <c r="K69" s="4">
        <f t="shared" si="2"/>
        <v>5.2989999999999995</v>
      </c>
      <c r="L69" s="4"/>
      <c r="M69" s="21">
        <v>1949</v>
      </c>
      <c r="N69" s="21">
        <v>55.25</v>
      </c>
      <c r="O69" s="4">
        <f t="shared" si="3"/>
        <v>3.5439999999999969</v>
      </c>
      <c r="Q69" s="25">
        <v>40451</v>
      </c>
      <c r="R69" s="4">
        <v>4.455999999999996</v>
      </c>
    </row>
    <row r="70" spans="1:18">
      <c r="A70" s="21">
        <v>1950</v>
      </c>
      <c r="B70" s="21">
        <v>53.32</v>
      </c>
      <c r="C70" s="4">
        <f t="shared" si="1"/>
        <v>1.5159999999999982</v>
      </c>
      <c r="D70" s="4"/>
      <c r="E70" s="21">
        <v>1950</v>
      </c>
      <c r="F70" s="21">
        <v>52.24</v>
      </c>
      <c r="G70" s="4">
        <f t="shared" si="0"/>
        <v>0.22299999999999898</v>
      </c>
      <c r="H70" s="4"/>
      <c r="I70" s="21">
        <v>1950</v>
      </c>
      <c r="J70" s="21">
        <v>55.73</v>
      </c>
      <c r="K70" s="4">
        <f t="shared" si="2"/>
        <v>3.4989999999999952</v>
      </c>
      <c r="L70" s="4"/>
      <c r="M70" s="21">
        <v>1950</v>
      </c>
      <c r="N70" s="21">
        <v>50.83</v>
      </c>
      <c r="O70" s="4">
        <f t="shared" si="3"/>
        <v>-0.87600000000000477</v>
      </c>
      <c r="Q70" s="25">
        <v>40543</v>
      </c>
      <c r="R70" s="4">
        <v>5.1429999999999936</v>
      </c>
    </row>
    <row r="71" spans="1:18">
      <c r="A71" s="21">
        <v>1951</v>
      </c>
      <c r="B71" s="21">
        <v>54.63</v>
      </c>
      <c r="C71" s="4">
        <f t="shared" si="1"/>
        <v>2.8260000000000005</v>
      </c>
      <c r="D71" s="4"/>
      <c r="E71" s="21">
        <v>1951</v>
      </c>
      <c r="F71" s="21">
        <v>56.54</v>
      </c>
      <c r="G71" s="4">
        <f t="shared" si="0"/>
        <v>4.5229999999999961</v>
      </c>
      <c r="H71" s="4"/>
      <c r="I71" s="21">
        <v>1951</v>
      </c>
      <c r="J71" s="21">
        <v>53.58</v>
      </c>
      <c r="K71" s="4">
        <f t="shared" si="2"/>
        <v>1.3489999999999966</v>
      </c>
      <c r="L71" s="4"/>
      <c r="M71" s="21">
        <v>1951</v>
      </c>
      <c r="N71" s="21">
        <v>51.58</v>
      </c>
      <c r="O71" s="4">
        <f t="shared" si="3"/>
        <v>-0.12600000000000477</v>
      </c>
      <c r="Q71" s="25">
        <v>40633</v>
      </c>
      <c r="R71" s="4">
        <v>5.2590000000000003</v>
      </c>
    </row>
    <row r="72" spans="1:18">
      <c r="A72" s="21">
        <v>1952</v>
      </c>
      <c r="B72" s="21">
        <v>54.07</v>
      </c>
      <c r="C72" s="4">
        <f t="shared" si="1"/>
        <v>2.2659999999999982</v>
      </c>
      <c r="D72" s="4"/>
      <c r="E72" s="21">
        <v>1952</v>
      </c>
      <c r="F72" s="21">
        <v>51.14</v>
      </c>
      <c r="G72" s="4">
        <f t="shared" si="0"/>
        <v>-0.87700000000000244</v>
      </c>
      <c r="H72" s="4"/>
      <c r="I72" s="21">
        <v>1952</v>
      </c>
      <c r="J72" s="21">
        <v>54.65</v>
      </c>
      <c r="K72" s="4">
        <f t="shared" si="2"/>
        <v>2.4189999999999969</v>
      </c>
      <c r="L72" s="4"/>
      <c r="M72" s="21">
        <v>1952</v>
      </c>
      <c r="N72" s="21">
        <v>56.98</v>
      </c>
      <c r="O72" s="4">
        <f t="shared" si="3"/>
        <v>5.2739999999999938</v>
      </c>
      <c r="Q72" s="25">
        <v>40724</v>
      </c>
      <c r="R72" s="4">
        <v>9.7739999999999938</v>
      </c>
    </row>
    <row r="73" spans="1:18">
      <c r="A73" s="21">
        <v>1953</v>
      </c>
      <c r="B73" s="21">
        <v>49.83</v>
      </c>
      <c r="C73" s="4">
        <f t="shared" si="1"/>
        <v>-1.9740000000000038</v>
      </c>
      <c r="D73" s="4"/>
      <c r="E73" s="21">
        <v>1953</v>
      </c>
      <c r="F73" s="21">
        <v>46.45</v>
      </c>
      <c r="G73" s="4">
        <f t="shared" si="0"/>
        <v>-5.5670000000000002</v>
      </c>
      <c r="H73" s="4"/>
      <c r="I73" s="21">
        <v>1953</v>
      </c>
      <c r="J73" s="21">
        <v>51.1</v>
      </c>
      <c r="K73" s="4">
        <f t="shared" si="2"/>
        <v>-1.1310000000000002</v>
      </c>
      <c r="L73" s="4"/>
      <c r="M73" s="21">
        <v>1953</v>
      </c>
      <c r="N73" s="21">
        <v>53.87</v>
      </c>
      <c r="O73" s="4">
        <f t="shared" si="3"/>
        <v>2.1639999999999944</v>
      </c>
      <c r="Q73" s="25">
        <v>40816</v>
      </c>
      <c r="R73" s="4">
        <v>6.9359999999999999</v>
      </c>
    </row>
    <row r="74" spans="1:18">
      <c r="A74" s="21">
        <v>1954</v>
      </c>
      <c r="B74" s="21">
        <v>44.86</v>
      </c>
      <c r="C74" s="4">
        <f t="shared" si="1"/>
        <v>-6.9440000000000026</v>
      </c>
      <c r="D74" s="4"/>
      <c r="E74" s="21">
        <v>1954</v>
      </c>
      <c r="F74" s="21">
        <v>45.75</v>
      </c>
      <c r="G74" s="4">
        <f t="shared" si="0"/>
        <v>-6.267000000000003</v>
      </c>
      <c r="H74" s="4"/>
      <c r="I74" s="21">
        <v>1954</v>
      </c>
      <c r="J74" s="21">
        <v>47.9</v>
      </c>
      <c r="K74" s="4">
        <f t="shared" si="2"/>
        <v>-4.3310000000000031</v>
      </c>
      <c r="L74" s="4"/>
      <c r="M74" s="21">
        <v>1954</v>
      </c>
      <c r="N74" s="21">
        <v>45.28</v>
      </c>
      <c r="O74" s="4">
        <f t="shared" si="3"/>
        <v>-6.4260000000000019</v>
      </c>
      <c r="Q74" s="25">
        <v>40908</v>
      </c>
      <c r="R74" s="4">
        <v>6.992999999999995</v>
      </c>
    </row>
    <row r="75" spans="1:18">
      <c r="A75" s="21">
        <v>1955</v>
      </c>
      <c r="B75" s="21">
        <v>45.77</v>
      </c>
      <c r="C75" s="4">
        <f t="shared" si="1"/>
        <v>-6.0339999999999989</v>
      </c>
      <c r="D75" s="4"/>
      <c r="E75" s="21">
        <v>1955</v>
      </c>
      <c r="F75" s="21">
        <v>51.71</v>
      </c>
      <c r="G75" s="4">
        <f t="shared" si="0"/>
        <v>-0.30700000000000216</v>
      </c>
      <c r="H75" s="4"/>
      <c r="I75" s="21">
        <v>1955</v>
      </c>
      <c r="J75" s="21">
        <v>45.44</v>
      </c>
      <c r="K75" s="4">
        <f t="shared" si="2"/>
        <v>-6.7910000000000039</v>
      </c>
      <c r="L75" s="4"/>
      <c r="M75" s="21">
        <v>1955</v>
      </c>
      <c r="N75" s="21">
        <v>44.59</v>
      </c>
      <c r="O75" s="4">
        <f t="shared" si="3"/>
        <v>-7.1159999999999997</v>
      </c>
      <c r="Q75" s="25">
        <v>40999</v>
      </c>
      <c r="R75" s="4">
        <v>9.1189999999999998</v>
      </c>
    </row>
    <row r="76" spans="1:18">
      <c r="A76" s="21">
        <v>1956</v>
      </c>
      <c r="B76" s="21">
        <v>52.05</v>
      </c>
      <c r="C76" s="4">
        <f t="shared" si="1"/>
        <v>0.24599999999999511</v>
      </c>
      <c r="D76" s="4"/>
      <c r="E76" s="21">
        <v>1956</v>
      </c>
      <c r="F76" s="21">
        <v>53.67</v>
      </c>
      <c r="G76" s="4">
        <f t="shared" si="0"/>
        <v>1.6529999999999987</v>
      </c>
      <c r="H76" s="4"/>
      <c r="I76" s="21">
        <v>1956</v>
      </c>
      <c r="J76" s="21">
        <v>50.85</v>
      </c>
      <c r="K76" s="4">
        <f t="shared" si="2"/>
        <v>-1.3810000000000002</v>
      </c>
      <c r="L76" s="4"/>
      <c r="M76" s="21">
        <v>1956</v>
      </c>
      <c r="N76" s="21">
        <v>52.13</v>
      </c>
      <c r="O76" s="4">
        <f t="shared" si="3"/>
        <v>0.42399999999999949</v>
      </c>
      <c r="Q76" s="25">
        <v>41090</v>
      </c>
      <c r="R76" s="4">
        <v>6.5939999999999941</v>
      </c>
    </row>
    <row r="77" spans="1:18">
      <c r="A77" s="21">
        <v>1957</v>
      </c>
      <c r="B77" s="21">
        <v>59.97</v>
      </c>
      <c r="C77" s="4">
        <f t="shared" si="1"/>
        <v>8.1659999999999968</v>
      </c>
      <c r="D77" s="4"/>
      <c r="E77" s="21">
        <v>1957</v>
      </c>
      <c r="F77" s="21">
        <v>55.27</v>
      </c>
      <c r="G77" s="4">
        <f t="shared" si="0"/>
        <v>3.2530000000000001</v>
      </c>
      <c r="H77" s="4"/>
      <c r="I77" s="21">
        <v>1957</v>
      </c>
      <c r="J77" s="21">
        <v>53.06</v>
      </c>
      <c r="K77" s="4">
        <f t="shared" si="2"/>
        <v>0.82900000000000063</v>
      </c>
      <c r="L77" s="4"/>
      <c r="M77" s="21">
        <v>1957</v>
      </c>
      <c r="N77" s="21">
        <v>59.97</v>
      </c>
      <c r="O77" s="4">
        <f t="shared" si="3"/>
        <v>8.2639999999999958</v>
      </c>
      <c r="Q77" s="25">
        <v>41182</v>
      </c>
      <c r="R77" s="4">
        <v>2.2359999999999971</v>
      </c>
    </row>
    <row r="78" spans="1:18">
      <c r="A78" s="21">
        <v>1958</v>
      </c>
      <c r="B78" s="21">
        <v>56.6</v>
      </c>
      <c r="C78" s="4">
        <f t="shared" si="1"/>
        <v>4.7959999999999994</v>
      </c>
      <c r="D78" s="4"/>
      <c r="E78" s="21">
        <v>1958</v>
      </c>
      <c r="F78" s="21">
        <v>57.43</v>
      </c>
      <c r="G78" s="4">
        <f t="shared" si="0"/>
        <v>5.4129999999999967</v>
      </c>
      <c r="H78" s="4"/>
      <c r="I78" s="21">
        <v>1958</v>
      </c>
      <c r="J78" s="21">
        <v>53.48</v>
      </c>
      <c r="K78" s="4">
        <f t="shared" si="2"/>
        <v>1.2489999999999952</v>
      </c>
      <c r="L78" s="4"/>
      <c r="M78" s="21">
        <v>1958</v>
      </c>
      <c r="N78" s="21">
        <v>54.4</v>
      </c>
      <c r="O78" s="4">
        <f t="shared" si="3"/>
        <v>2.6939999999999955</v>
      </c>
      <c r="Q78" s="25">
        <v>41274</v>
      </c>
      <c r="R78" s="4">
        <v>0.80299999999999727</v>
      </c>
    </row>
    <row r="79" spans="1:18">
      <c r="A79" s="21">
        <v>1959</v>
      </c>
      <c r="B79" s="21">
        <v>53.91</v>
      </c>
      <c r="C79" s="4">
        <f t="shared" si="1"/>
        <v>2.1059999999999945</v>
      </c>
      <c r="D79" s="4"/>
      <c r="E79" s="21">
        <v>1959</v>
      </c>
      <c r="F79" s="21">
        <v>52.55</v>
      </c>
      <c r="G79" s="4">
        <f t="shared" si="0"/>
        <v>0.53299999999999415</v>
      </c>
      <c r="H79" s="4"/>
      <c r="I79" s="21">
        <v>1959</v>
      </c>
      <c r="J79" s="21">
        <v>58.59</v>
      </c>
      <c r="K79" s="4">
        <f t="shared" si="2"/>
        <v>6.3590000000000018</v>
      </c>
      <c r="L79" s="4"/>
      <c r="M79" s="21">
        <v>1959</v>
      </c>
      <c r="N79" s="21">
        <v>53.51</v>
      </c>
      <c r="O79" s="4">
        <f t="shared" si="3"/>
        <v>1.8039999999999949</v>
      </c>
      <c r="Q79" s="25">
        <v>41364</v>
      </c>
      <c r="R79" s="4">
        <v>-2.6210000000000022</v>
      </c>
    </row>
    <row r="80" spans="1:18">
      <c r="A80" s="21">
        <v>1960</v>
      </c>
      <c r="B80" s="21">
        <v>49.6</v>
      </c>
      <c r="C80" s="4">
        <f t="shared" si="1"/>
        <v>-2.2040000000000006</v>
      </c>
      <c r="D80" s="4"/>
      <c r="E80" s="21">
        <v>1960</v>
      </c>
      <c r="F80" s="21">
        <v>49.32</v>
      </c>
      <c r="G80" s="4">
        <f t="shared" si="0"/>
        <v>-2.6970000000000027</v>
      </c>
      <c r="H80" s="4"/>
      <c r="I80" s="21">
        <v>1960</v>
      </c>
      <c r="J80" s="21">
        <v>53.27</v>
      </c>
      <c r="K80" s="4">
        <f t="shared" si="2"/>
        <v>1.0390000000000015</v>
      </c>
      <c r="L80" s="4"/>
      <c r="M80" s="21">
        <v>1960</v>
      </c>
      <c r="N80" s="21">
        <v>51.71</v>
      </c>
      <c r="O80" s="4">
        <f t="shared" si="3"/>
        <v>3.9999999999977831E-3</v>
      </c>
      <c r="Q80" s="25">
        <v>41455</v>
      </c>
      <c r="R80" s="4">
        <v>-6.2960000000000065</v>
      </c>
    </row>
    <row r="81" spans="1:18">
      <c r="A81" s="21">
        <v>1961</v>
      </c>
      <c r="B81" s="21">
        <v>45.45</v>
      </c>
      <c r="C81" s="4">
        <f t="shared" si="1"/>
        <v>-6.3539999999999992</v>
      </c>
      <c r="D81" s="4"/>
      <c r="E81" s="21">
        <v>1961</v>
      </c>
      <c r="F81" s="21">
        <v>48.39</v>
      </c>
      <c r="G81" s="4">
        <f t="shared" si="0"/>
        <v>-3.6270000000000024</v>
      </c>
      <c r="H81" s="4"/>
      <c r="I81" s="21">
        <v>1961</v>
      </c>
      <c r="J81" s="21">
        <v>46.23</v>
      </c>
      <c r="K81" s="4">
        <f t="shared" si="2"/>
        <v>-6.0010000000000048</v>
      </c>
      <c r="L81" s="4"/>
      <c r="M81" s="21">
        <v>1961</v>
      </c>
      <c r="N81" s="21">
        <v>42.32</v>
      </c>
      <c r="O81" s="4">
        <f t="shared" si="3"/>
        <v>-9.3860000000000028</v>
      </c>
      <c r="Q81" s="25">
        <v>41547</v>
      </c>
      <c r="R81" s="4">
        <v>-3.1540000000000035</v>
      </c>
    </row>
    <row r="82" spans="1:18">
      <c r="A82" s="21">
        <v>1962</v>
      </c>
      <c r="B82" s="21">
        <v>53.46</v>
      </c>
      <c r="C82" s="4">
        <f t="shared" si="1"/>
        <v>1.6559999999999988</v>
      </c>
      <c r="D82" s="4"/>
      <c r="E82" s="21">
        <v>1962</v>
      </c>
      <c r="F82" s="21">
        <v>53.37</v>
      </c>
      <c r="G82" s="4">
        <f t="shared" ref="G82:G145" si="4">F82-F$8</f>
        <v>1.3529999999999944</v>
      </c>
      <c r="H82" s="4"/>
      <c r="I82" s="21">
        <v>1962</v>
      </c>
      <c r="J82" s="21">
        <v>50.17</v>
      </c>
      <c r="K82" s="4">
        <f t="shared" si="2"/>
        <v>-2.0609999999999999</v>
      </c>
      <c r="L82" s="4"/>
      <c r="M82" s="21">
        <v>1962</v>
      </c>
      <c r="N82" s="21">
        <v>51.21</v>
      </c>
      <c r="O82" s="4">
        <f t="shared" si="3"/>
        <v>-0.49600000000000222</v>
      </c>
      <c r="Q82" s="25">
        <v>41639</v>
      </c>
      <c r="R82" s="4">
        <v>-2.9170000000000016</v>
      </c>
    </row>
    <row r="83" spans="1:18">
      <c r="A83" s="21">
        <v>1963</v>
      </c>
      <c r="B83" s="21">
        <v>57.81</v>
      </c>
      <c r="C83" s="4">
        <f t="shared" ref="C83:C145" si="5">B83-B$8</f>
        <v>6.0060000000000002</v>
      </c>
      <c r="D83" s="4"/>
      <c r="E83" s="21">
        <v>1963</v>
      </c>
      <c r="F83" s="21">
        <v>55.15</v>
      </c>
      <c r="G83" s="4">
        <f t="shared" si="4"/>
        <v>3.1329999999999956</v>
      </c>
      <c r="H83" s="4"/>
      <c r="I83" s="21">
        <v>1963</v>
      </c>
      <c r="J83" s="21">
        <v>55.24</v>
      </c>
      <c r="K83" s="4">
        <f t="shared" ref="K83:K143" si="6">J83-J$8</f>
        <v>3.0090000000000003</v>
      </c>
      <c r="L83" s="4"/>
      <c r="M83" s="21">
        <v>1963</v>
      </c>
      <c r="N83" s="21">
        <v>60.87</v>
      </c>
      <c r="O83" s="4">
        <f t="shared" ref="O83:O146" si="7">N83-N$8</f>
        <v>9.1639999999999944</v>
      </c>
      <c r="Q83" s="25">
        <v>41729</v>
      </c>
      <c r="R83" s="4">
        <v>0.89900000000000091</v>
      </c>
    </row>
    <row r="84" spans="1:18">
      <c r="A84" s="21">
        <v>1964</v>
      </c>
      <c r="B84" s="21">
        <v>55.91</v>
      </c>
      <c r="C84" s="4">
        <f t="shared" si="5"/>
        <v>4.1059999999999945</v>
      </c>
      <c r="D84" s="4"/>
      <c r="E84" s="21">
        <v>1964</v>
      </c>
      <c r="F84" s="21">
        <v>59.59</v>
      </c>
      <c r="G84" s="4">
        <f t="shared" si="4"/>
        <v>7.5730000000000004</v>
      </c>
      <c r="H84" s="4"/>
      <c r="I84" s="21">
        <v>1964</v>
      </c>
      <c r="J84" s="21">
        <v>55.07</v>
      </c>
      <c r="K84" s="4">
        <f t="shared" si="6"/>
        <v>2.8389999999999986</v>
      </c>
      <c r="L84" s="4"/>
      <c r="M84" s="21">
        <v>1964</v>
      </c>
      <c r="N84" s="21">
        <v>58.49</v>
      </c>
      <c r="O84" s="4">
        <f t="shared" si="7"/>
        <v>6.7839999999999989</v>
      </c>
      <c r="Q84" s="25">
        <v>41820</v>
      </c>
      <c r="R84" s="4">
        <v>1.5239999999999938</v>
      </c>
    </row>
    <row r="85" spans="1:18">
      <c r="A85" s="21">
        <v>1965</v>
      </c>
      <c r="B85" s="21">
        <v>63.58</v>
      </c>
      <c r="C85" s="4">
        <f t="shared" si="5"/>
        <v>11.775999999999996</v>
      </c>
      <c r="D85" s="4"/>
      <c r="E85" s="21">
        <v>1965</v>
      </c>
      <c r="F85" s="21">
        <v>62.45</v>
      </c>
      <c r="G85" s="4">
        <f t="shared" si="4"/>
        <v>10.433</v>
      </c>
      <c r="H85" s="4"/>
      <c r="I85" s="21">
        <v>1965</v>
      </c>
      <c r="J85" s="21">
        <v>61.46</v>
      </c>
      <c r="K85" s="4">
        <f t="shared" si="6"/>
        <v>9.2289999999999992</v>
      </c>
      <c r="L85" s="4"/>
      <c r="M85" s="21">
        <v>1965</v>
      </c>
      <c r="N85" s="21">
        <v>60.36</v>
      </c>
      <c r="O85" s="4">
        <f t="shared" si="7"/>
        <v>8.6539999999999964</v>
      </c>
      <c r="Q85" s="25">
        <v>41912</v>
      </c>
      <c r="R85" s="4">
        <v>5.9259999999999948</v>
      </c>
    </row>
    <row r="86" spans="1:18">
      <c r="A86" s="21">
        <v>1966</v>
      </c>
      <c r="B86" s="21">
        <v>56.95</v>
      </c>
      <c r="C86" s="4">
        <f t="shared" si="5"/>
        <v>5.1460000000000008</v>
      </c>
      <c r="D86" s="4"/>
      <c r="E86" s="21">
        <v>1966</v>
      </c>
      <c r="F86" s="21">
        <v>54.3</v>
      </c>
      <c r="G86" s="4">
        <f t="shared" si="4"/>
        <v>2.2829999999999941</v>
      </c>
      <c r="H86" s="4"/>
      <c r="I86" s="21">
        <v>1966</v>
      </c>
      <c r="J86" s="21">
        <v>60.79</v>
      </c>
      <c r="K86" s="4">
        <f t="shared" si="6"/>
        <v>8.5589999999999975</v>
      </c>
      <c r="L86" s="4"/>
      <c r="M86" s="21">
        <v>1966</v>
      </c>
      <c r="N86" s="21">
        <v>56.02</v>
      </c>
      <c r="O86" s="4">
        <f t="shared" si="7"/>
        <v>4.3140000000000001</v>
      </c>
      <c r="Q86" s="25">
        <v>42004</v>
      </c>
      <c r="R86" s="4">
        <v>5.8230000000000004</v>
      </c>
    </row>
    <row r="87" spans="1:18">
      <c r="A87" s="21">
        <v>1967</v>
      </c>
      <c r="B87" s="21">
        <v>53.07</v>
      </c>
      <c r="C87" s="4">
        <f t="shared" si="5"/>
        <v>1.2659999999999982</v>
      </c>
      <c r="D87" s="4"/>
      <c r="E87" s="21">
        <v>1967</v>
      </c>
      <c r="F87" s="21">
        <v>58.93</v>
      </c>
      <c r="G87" s="4">
        <f t="shared" si="4"/>
        <v>6.9129999999999967</v>
      </c>
      <c r="H87" s="4"/>
      <c r="I87" s="21">
        <v>1967</v>
      </c>
      <c r="J87" s="21">
        <v>56.28</v>
      </c>
      <c r="K87" s="4">
        <f t="shared" si="6"/>
        <v>4.0489999999999995</v>
      </c>
      <c r="L87" s="4"/>
      <c r="M87" s="21">
        <v>1967</v>
      </c>
      <c r="N87" s="21">
        <v>56.92</v>
      </c>
      <c r="O87" s="4">
        <f t="shared" si="7"/>
        <v>5.2139999999999986</v>
      </c>
      <c r="Q87" s="25">
        <v>42094</v>
      </c>
      <c r="R87" s="4">
        <v>5.7389999999999972</v>
      </c>
    </row>
    <row r="88" spans="1:18">
      <c r="A88" s="21">
        <v>1968</v>
      </c>
      <c r="B88" s="21">
        <v>65.64</v>
      </c>
      <c r="C88" s="4">
        <f t="shared" si="5"/>
        <v>13.835999999999999</v>
      </c>
      <c r="D88" s="4"/>
      <c r="E88" s="21">
        <v>1968</v>
      </c>
      <c r="F88" s="21">
        <v>64.81</v>
      </c>
      <c r="G88" s="4">
        <f t="shared" si="4"/>
        <v>12.792999999999999</v>
      </c>
      <c r="H88" s="4"/>
      <c r="I88" s="21">
        <v>1968</v>
      </c>
      <c r="J88" s="21">
        <v>60.18</v>
      </c>
      <c r="K88" s="4">
        <f t="shared" si="6"/>
        <v>7.9489999999999981</v>
      </c>
      <c r="L88" s="4"/>
      <c r="M88" s="21">
        <v>1968</v>
      </c>
      <c r="N88" s="21">
        <v>62.65</v>
      </c>
      <c r="O88" s="4">
        <f t="shared" si="7"/>
        <v>10.943999999999996</v>
      </c>
      <c r="Q88" s="25">
        <v>42185</v>
      </c>
      <c r="R88" s="4">
        <v>5.6239999999999952</v>
      </c>
    </row>
    <row r="89" spans="1:18">
      <c r="A89" s="21">
        <v>1969</v>
      </c>
      <c r="B89" s="21">
        <v>60.28</v>
      </c>
      <c r="C89" s="4">
        <f t="shared" si="5"/>
        <v>8.4759999999999991</v>
      </c>
      <c r="D89" s="4"/>
      <c r="E89" s="21">
        <v>1969</v>
      </c>
      <c r="F89" s="21">
        <v>56.78</v>
      </c>
      <c r="G89" s="4">
        <f t="shared" si="4"/>
        <v>4.7629999999999981</v>
      </c>
      <c r="H89" s="4"/>
      <c r="I89" s="21">
        <v>1969</v>
      </c>
      <c r="J89" s="21">
        <v>61.25</v>
      </c>
      <c r="K89" s="4">
        <f t="shared" si="6"/>
        <v>9.0189999999999984</v>
      </c>
      <c r="L89" s="4"/>
      <c r="M89" s="21">
        <v>1969</v>
      </c>
      <c r="N89" s="21">
        <v>60.36</v>
      </c>
      <c r="O89" s="4">
        <f t="shared" si="7"/>
        <v>8.6539999999999964</v>
      </c>
      <c r="Q89" s="25">
        <v>42277</v>
      </c>
      <c r="R89" s="4">
        <v>5.6159999999999997</v>
      </c>
    </row>
    <row r="90" spans="1:18">
      <c r="A90" s="21">
        <v>1970</v>
      </c>
      <c r="B90" s="21">
        <v>57.03</v>
      </c>
      <c r="C90" s="4">
        <f t="shared" si="5"/>
        <v>5.2259999999999991</v>
      </c>
      <c r="D90" s="4"/>
      <c r="E90" s="21">
        <v>1970</v>
      </c>
      <c r="F90" s="21">
        <v>58.04</v>
      </c>
      <c r="G90" s="4">
        <f t="shared" si="4"/>
        <v>6.0229999999999961</v>
      </c>
      <c r="H90" s="4"/>
      <c r="I90" s="21">
        <v>1970</v>
      </c>
      <c r="J90" s="21">
        <v>57.52</v>
      </c>
      <c r="K90" s="4">
        <f t="shared" si="6"/>
        <v>5.2890000000000015</v>
      </c>
      <c r="L90" s="4"/>
      <c r="M90" s="21">
        <v>1970</v>
      </c>
      <c r="N90" s="21">
        <v>57.65</v>
      </c>
      <c r="O90" s="4">
        <f t="shared" si="7"/>
        <v>5.9439999999999955</v>
      </c>
      <c r="Q90" s="25">
        <v>42369</v>
      </c>
      <c r="R90" s="4">
        <v>5.6729999999999947</v>
      </c>
    </row>
    <row r="91" spans="1:18">
      <c r="A91" s="21">
        <v>1971</v>
      </c>
      <c r="B91" s="21">
        <v>58.63</v>
      </c>
      <c r="C91" s="4">
        <f t="shared" si="5"/>
        <v>6.8260000000000005</v>
      </c>
      <c r="D91" s="4"/>
      <c r="E91" s="21">
        <v>1971</v>
      </c>
      <c r="F91" s="21">
        <v>59.73</v>
      </c>
      <c r="G91" s="4">
        <f t="shared" si="4"/>
        <v>7.7129999999999939</v>
      </c>
      <c r="H91" s="4"/>
      <c r="I91" s="21">
        <v>1971</v>
      </c>
      <c r="J91" s="21">
        <v>59.44</v>
      </c>
      <c r="K91" s="4">
        <f t="shared" si="6"/>
        <v>7.2089999999999961</v>
      </c>
      <c r="L91" s="4"/>
      <c r="M91" s="21">
        <v>1971</v>
      </c>
      <c r="N91" s="21">
        <v>58.06</v>
      </c>
      <c r="O91" s="4">
        <f t="shared" si="7"/>
        <v>6.3539999999999992</v>
      </c>
      <c r="Q91" s="25">
        <v>42460</v>
      </c>
      <c r="R91" s="4">
        <v>0.3089999999999975</v>
      </c>
    </row>
    <row r="92" spans="1:18">
      <c r="A92" s="21">
        <v>1972</v>
      </c>
      <c r="B92" s="21">
        <v>57.42</v>
      </c>
      <c r="C92" s="4">
        <f t="shared" si="5"/>
        <v>5.6159999999999997</v>
      </c>
      <c r="D92" s="4"/>
      <c r="E92" s="21">
        <v>1972</v>
      </c>
      <c r="F92" s="21">
        <v>56.14</v>
      </c>
      <c r="G92" s="4">
        <f t="shared" si="4"/>
        <v>4.1229999999999976</v>
      </c>
      <c r="H92" s="4"/>
      <c r="I92" s="21">
        <v>1972</v>
      </c>
      <c r="J92" s="21">
        <v>58.92</v>
      </c>
      <c r="K92" s="4">
        <f t="shared" si="6"/>
        <v>6.6890000000000001</v>
      </c>
      <c r="L92" s="4"/>
      <c r="M92" s="21">
        <v>1972</v>
      </c>
      <c r="N92" s="21">
        <v>56.79</v>
      </c>
      <c r="O92" s="4">
        <f t="shared" si="7"/>
        <v>5.0839999999999961</v>
      </c>
      <c r="Q92" s="25">
        <v>42551</v>
      </c>
      <c r="R92" s="4">
        <v>-1.6560000000000059</v>
      </c>
    </row>
    <row r="93" spans="1:18">
      <c r="A93" s="21">
        <v>1973</v>
      </c>
      <c r="B93" s="21">
        <v>53.82</v>
      </c>
      <c r="C93" s="4">
        <f t="shared" si="5"/>
        <v>2.0159999999999982</v>
      </c>
      <c r="D93" s="4"/>
      <c r="E93" s="21">
        <v>1973</v>
      </c>
      <c r="F93" s="21">
        <v>53.4</v>
      </c>
      <c r="G93" s="4">
        <f t="shared" si="4"/>
        <v>1.3829999999999956</v>
      </c>
      <c r="H93" s="4"/>
      <c r="I93" s="21">
        <v>1973</v>
      </c>
      <c r="J93" s="21">
        <v>52.52</v>
      </c>
      <c r="K93" s="4">
        <f t="shared" si="6"/>
        <v>0.28900000000000148</v>
      </c>
      <c r="L93" s="4"/>
      <c r="M93" s="21">
        <v>1973</v>
      </c>
      <c r="N93" s="21">
        <v>52.24</v>
      </c>
      <c r="O93" s="4">
        <f t="shared" si="7"/>
        <v>0.53399999999999892</v>
      </c>
      <c r="Q93" s="25">
        <v>42643</v>
      </c>
      <c r="R93" s="4">
        <v>-3.3539999999999992</v>
      </c>
    </row>
    <row r="94" spans="1:18">
      <c r="A94" s="21">
        <v>1974</v>
      </c>
      <c r="B94" s="21">
        <v>53.14</v>
      </c>
      <c r="C94" s="4">
        <f t="shared" si="5"/>
        <v>1.3359999999999985</v>
      </c>
      <c r="D94" s="4"/>
      <c r="E94" s="21">
        <v>1974</v>
      </c>
      <c r="F94" s="21">
        <v>52.02</v>
      </c>
      <c r="G94" s="4">
        <f t="shared" si="4"/>
        <v>3.0000000000001137E-3</v>
      </c>
      <c r="H94" s="4"/>
      <c r="I94" s="21">
        <v>1974</v>
      </c>
      <c r="J94" s="21">
        <v>54.72</v>
      </c>
      <c r="K94" s="4">
        <f t="shared" si="6"/>
        <v>2.4889999999999972</v>
      </c>
      <c r="L94" s="4"/>
      <c r="M94" s="21">
        <v>1974</v>
      </c>
      <c r="N94" s="21">
        <v>54.88</v>
      </c>
      <c r="O94" s="4">
        <f t="shared" si="7"/>
        <v>3.1739999999999995</v>
      </c>
      <c r="Q94" s="25">
        <v>42735</v>
      </c>
      <c r="R94" s="4">
        <v>-1.507000000000005</v>
      </c>
    </row>
    <row r="95" spans="1:18">
      <c r="A95" s="21">
        <v>1975</v>
      </c>
      <c r="B95" s="21">
        <v>58.93</v>
      </c>
      <c r="C95" s="4">
        <f t="shared" si="5"/>
        <v>7.1259999999999977</v>
      </c>
      <c r="D95" s="4"/>
      <c r="E95" s="21">
        <v>1975</v>
      </c>
      <c r="F95" s="21">
        <v>61.66</v>
      </c>
      <c r="G95" s="4">
        <f t="shared" si="4"/>
        <v>9.6429999999999936</v>
      </c>
      <c r="H95" s="4"/>
      <c r="I95" s="21">
        <v>1975</v>
      </c>
      <c r="J95" s="21">
        <v>55.91</v>
      </c>
      <c r="K95" s="4">
        <f t="shared" si="6"/>
        <v>3.6789999999999949</v>
      </c>
      <c r="L95" s="4"/>
      <c r="M95" s="21">
        <v>1975</v>
      </c>
      <c r="N95" s="21">
        <v>59.47</v>
      </c>
      <c r="O95" s="4">
        <f t="shared" si="7"/>
        <v>7.7639999999999958</v>
      </c>
      <c r="Q95" s="25">
        <v>42825</v>
      </c>
      <c r="R95" s="4">
        <v>1.3089999999999975</v>
      </c>
    </row>
    <row r="96" spans="1:18">
      <c r="A96" s="21">
        <v>1976</v>
      </c>
      <c r="B96" s="21">
        <v>62.07</v>
      </c>
      <c r="C96" s="4">
        <f t="shared" si="5"/>
        <v>10.265999999999998</v>
      </c>
      <c r="D96" s="4"/>
      <c r="E96" s="21">
        <v>1976</v>
      </c>
      <c r="F96" s="21">
        <v>60.58</v>
      </c>
      <c r="G96" s="4">
        <f t="shared" si="4"/>
        <v>8.5629999999999953</v>
      </c>
      <c r="H96" s="4"/>
      <c r="I96" s="21">
        <v>1976</v>
      </c>
      <c r="J96" s="21">
        <v>60.33</v>
      </c>
      <c r="K96" s="4">
        <f t="shared" si="6"/>
        <v>8.0989999999999966</v>
      </c>
      <c r="L96" s="4"/>
      <c r="M96" s="21">
        <v>1976</v>
      </c>
      <c r="N96" s="21">
        <v>62.71</v>
      </c>
      <c r="O96" s="4">
        <f t="shared" si="7"/>
        <v>11.003999999999998</v>
      </c>
      <c r="Q96" s="25">
        <v>42916</v>
      </c>
      <c r="R96" s="4">
        <v>2.6239999999999952</v>
      </c>
    </row>
    <row r="97" spans="1:18">
      <c r="A97" s="21">
        <v>1977</v>
      </c>
      <c r="B97" s="21">
        <v>52.13</v>
      </c>
      <c r="C97" s="4">
        <f t="shared" si="5"/>
        <v>0.32600000000000051</v>
      </c>
      <c r="D97" s="4"/>
      <c r="E97" s="21">
        <v>1977</v>
      </c>
      <c r="F97" s="21">
        <v>50.53</v>
      </c>
      <c r="G97" s="4">
        <f t="shared" si="4"/>
        <v>-1.4870000000000019</v>
      </c>
      <c r="H97" s="4"/>
      <c r="I97" s="21">
        <v>1977</v>
      </c>
      <c r="J97" s="21">
        <v>56.76</v>
      </c>
      <c r="K97" s="4">
        <f t="shared" si="6"/>
        <v>4.5289999999999964</v>
      </c>
      <c r="L97" s="4"/>
      <c r="M97" s="21">
        <v>1977</v>
      </c>
      <c r="N97" s="21">
        <v>51.7</v>
      </c>
      <c r="O97" s="4">
        <f t="shared" si="7"/>
        <v>-6.0000000000002274E-3</v>
      </c>
      <c r="Q97" s="25">
        <v>43008</v>
      </c>
      <c r="R97" s="4">
        <v>2.2459999999999951</v>
      </c>
    </row>
    <row r="98" spans="1:18">
      <c r="A98" s="21">
        <v>1978</v>
      </c>
      <c r="B98" s="21">
        <v>52.11</v>
      </c>
      <c r="C98" s="4">
        <f t="shared" si="5"/>
        <v>0.30599999999999739</v>
      </c>
      <c r="D98" s="4"/>
      <c r="E98" s="21">
        <v>1978</v>
      </c>
      <c r="F98" s="21">
        <v>54.99</v>
      </c>
      <c r="G98" s="4">
        <f t="shared" si="4"/>
        <v>2.972999999999999</v>
      </c>
      <c r="H98" s="4"/>
      <c r="I98" s="21">
        <v>1978</v>
      </c>
      <c r="J98" s="21">
        <v>50.46</v>
      </c>
      <c r="K98" s="4">
        <f t="shared" si="6"/>
        <v>-1.7710000000000008</v>
      </c>
      <c r="L98" s="4"/>
      <c r="M98" s="21">
        <v>1978</v>
      </c>
      <c r="N98" s="21">
        <v>50.32</v>
      </c>
      <c r="O98" s="4">
        <f t="shared" si="7"/>
        <v>-1.3860000000000028</v>
      </c>
      <c r="Q98" s="25">
        <v>43100</v>
      </c>
      <c r="R98" s="4">
        <v>4.1629999999999967</v>
      </c>
    </row>
    <row r="99" spans="1:18">
      <c r="A99" s="21">
        <v>1979</v>
      </c>
      <c r="B99" s="21">
        <v>54.73</v>
      </c>
      <c r="C99" s="4">
        <f t="shared" si="5"/>
        <v>2.9259999999999948</v>
      </c>
      <c r="D99" s="4"/>
      <c r="E99" s="21">
        <v>1979</v>
      </c>
      <c r="F99" s="21">
        <v>51.34</v>
      </c>
      <c r="G99" s="4">
        <f t="shared" si="4"/>
        <v>-0.6769999999999996</v>
      </c>
      <c r="H99" s="4"/>
      <c r="I99" s="21">
        <v>1979</v>
      </c>
      <c r="J99" s="21">
        <v>56.62</v>
      </c>
      <c r="K99" s="4">
        <f t="shared" si="6"/>
        <v>4.3889999999999958</v>
      </c>
      <c r="L99" s="4"/>
      <c r="M99" s="21">
        <v>1979</v>
      </c>
      <c r="N99" s="21">
        <v>57.37</v>
      </c>
      <c r="O99" s="4">
        <f t="shared" si="7"/>
        <v>5.6639999999999944</v>
      </c>
      <c r="Q99" s="25">
        <v>43190</v>
      </c>
      <c r="R99" s="4">
        <v>6.8389999999999986</v>
      </c>
    </row>
    <row r="100" spans="1:18">
      <c r="A100" s="21">
        <v>1980</v>
      </c>
      <c r="B100" s="21">
        <v>52.65</v>
      </c>
      <c r="C100" s="4">
        <f t="shared" si="5"/>
        <v>0.84599999999999653</v>
      </c>
      <c r="D100" s="4"/>
      <c r="E100" s="21">
        <v>1980</v>
      </c>
      <c r="F100" s="21">
        <v>51.74</v>
      </c>
      <c r="G100" s="4">
        <f t="shared" si="4"/>
        <v>-0.27700000000000102</v>
      </c>
      <c r="H100" s="4"/>
      <c r="I100" s="21">
        <v>1980</v>
      </c>
      <c r="J100" s="21">
        <v>52.96</v>
      </c>
      <c r="K100" s="4">
        <f t="shared" si="6"/>
        <v>0.7289999999999992</v>
      </c>
      <c r="L100" s="4"/>
      <c r="M100" s="21">
        <v>1980</v>
      </c>
      <c r="N100" s="21">
        <v>52.64</v>
      </c>
      <c r="O100" s="4">
        <f t="shared" si="7"/>
        <v>0.9339999999999975</v>
      </c>
      <c r="Q100" s="25">
        <v>43281</v>
      </c>
      <c r="R100" s="4">
        <v>13.203999999999994</v>
      </c>
    </row>
    <row r="101" spans="1:18">
      <c r="A101" s="21">
        <v>1981</v>
      </c>
      <c r="B101" s="21">
        <v>55.21</v>
      </c>
      <c r="C101" s="4">
        <f t="shared" si="5"/>
        <v>3.4059999999999988</v>
      </c>
      <c r="D101" s="4"/>
      <c r="E101" s="21">
        <v>1981</v>
      </c>
      <c r="F101" s="21">
        <v>57.96</v>
      </c>
      <c r="G101" s="4">
        <f t="shared" si="4"/>
        <v>5.9429999999999978</v>
      </c>
      <c r="H101" s="4"/>
      <c r="I101" s="21">
        <v>1981</v>
      </c>
      <c r="J101" s="21">
        <v>50.18</v>
      </c>
      <c r="K101" s="4">
        <f t="shared" si="6"/>
        <v>-2.0510000000000019</v>
      </c>
      <c r="L101" s="4"/>
      <c r="M101" s="21">
        <v>1981</v>
      </c>
      <c r="N101" s="21">
        <v>55.58</v>
      </c>
      <c r="O101" s="4">
        <f t="shared" si="7"/>
        <v>3.8739999999999952</v>
      </c>
      <c r="Q101" s="25">
        <v>43373</v>
      </c>
      <c r="R101" s="4">
        <v>10.826000000000001</v>
      </c>
    </row>
    <row r="102" spans="1:18">
      <c r="A102" s="21">
        <v>1982</v>
      </c>
      <c r="B102" s="21">
        <v>57.72</v>
      </c>
      <c r="C102" s="4">
        <f t="shared" si="5"/>
        <v>5.9159999999999968</v>
      </c>
      <c r="D102" s="4"/>
      <c r="E102" s="21">
        <v>1982</v>
      </c>
      <c r="F102" s="21">
        <v>58.74</v>
      </c>
      <c r="G102" s="4">
        <f t="shared" si="4"/>
        <v>6.722999999999999</v>
      </c>
      <c r="H102" s="4"/>
      <c r="I102" s="21">
        <v>1982</v>
      </c>
      <c r="J102" s="21">
        <v>57.66</v>
      </c>
      <c r="K102" s="4">
        <f t="shared" si="6"/>
        <v>5.4289999999999949</v>
      </c>
      <c r="L102" s="4"/>
      <c r="M102" s="21">
        <v>1982</v>
      </c>
      <c r="N102" s="21">
        <v>58.49</v>
      </c>
      <c r="O102" s="4">
        <f t="shared" si="7"/>
        <v>6.7839999999999989</v>
      </c>
      <c r="Q102" s="25">
        <v>43465</v>
      </c>
      <c r="R102" s="4">
        <v>8.472999999999999</v>
      </c>
    </row>
    <row r="103" spans="1:18">
      <c r="A103" s="21">
        <v>1983</v>
      </c>
      <c r="B103" s="21">
        <v>59.63</v>
      </c>
      <c r="C103" s="4">
        <f t="shared" si="5"/>
        <v>7.8260000000000005</v>
      </c>
      <c r="D103" s="4"/>
      <c r="E103" s="21">
        <v>1983</v>
      </c>
      <c r="F103" s="21">
        <v>60.18</v>
      </c>
      <c r="G103" s="4">
        <f t="shared" si="4"/>
        <v>8.1629999999999967</v>
      </c>
      <c r="H103" s="4"/>
      <c r="I103" s="21">
        <v>1983</v>
      </c>
      <c r="J103" s="21">
        <v>59.11</v>
      </c>
      <c r="K103" s="4">
        <f t="shared" si="6"/>
        <v>6.8789999999999978</v>
      </c>
      <c r="L103" s="4"/>
      <c r="M103" s="21">
        <v>1983</v>
      </c>
      <c r="N103" s="21">
        <v>54</v>
      </c>
      <c r="O103" s="4">
        <f t="shared" si="7"/>
        <v>2.2939999999999969</v>
      </c>
      <c r="Q103" s="25">
        <v>43555</v>
      </c>
      <c r="R103" s="4">
        <v>7.2689999999999984</v>
      </c>
    </row>
    <row r="104" spans="1:18">
      <c r="A104" s="21">
        <v>1984</v>
      </c>
      <c r="B104" s="21">
        <v>56.26</v>
      </c>
      <c r="C104" s="4">
        <f t="shared" si="5"/>
        <v>4.455999999999996</v>
      </c>
      <c r="D104" s="4"/>
      <c r="E104" s="21">
        <v>1984</v>
      </c>
      <c r="F104" s="21">
        <v>55.74</v>
      </c>
      <c r="G104" s="4">
        <f t="shared" si="4"/>
        <v>3.722999999999999</v>
      </c>
      <c r="H104" s="4"/>
      <c r="I104" s="21">
        <v>1984</v>
      </c>
      <c r="J104" s="21">
        <v>57.09</v>
      </c>
      <c r="K104" s="4">
        <f t="shared" si="6"/>
        <v>4.8590000000000018</v>
      </c>
      <c r="L104" s="4"/>
      <c r="M104" s="21">
        <v>1984</v>
      </c>
      <c r="N104" s="21">
        <v>55.23</v>
      </c>
      <c r="O104" s="4">
        <f t="shared" si="7"/>
        <v>3.5239999999999938</v>
      </c>
      <c r="Q104" s="25">
        <v>43646</v>
      </c>
      <c r="R104" s="4">
        <v>8.4939999999999998</v>
      </c>
    </row>
    <row r="105" spans="1:18">
      <c r="A105" s="21">
        <v>1985</v>
      </c>
      <c r="B105" s="21">
        <v>51.86</v>
      </c>
      <c r="C105" s="4">
        <f t="shared" si="5"/>
        <v>5.5999999999997385E-2</v>
      </c>
      <c r="D105" s="4"/>
      <c r="E105" s="21">
        <v>1985</v>
      </c>
      <c r="F105" s="21">
        <v>48.96</v>
      </c>
      <c r="G105" s="4">
        <f t="shared" si="4"/>
        <v>-3.0570000000000022</v>
      </c>
      <c r="H105" s="4"/>
      <c r="I105" s="21">
        <v>1985</v>
      </c>
      <c r="J105" s="21">
        <v>55.7</v>
      </c>
      <c r="K105" s="4">
        <f t="shared" si="6"/>
        <v>3.4690000000000012</v>
      </c>
      <c r="L105" s="4"/>
      <c r="M105" s="21">
        <v>1985</v>
      </c>
      <c r="N105" s="21">
        <v>52.71</v>
      </c>
      <c r="O105" s="4">
        <f t="shared" si="7"/>
        <v>1.0039999999999978</v>
      </c>
      <c r="Q105" s="25">
        <v>43738</v>
      </c>
      <c r="R105" s="4">
        <v>10.725999999999999</v>
      </c>
    </row>
    <row r="106" spans="1:18">
      <c r="A106" s="21">
        <v>1986</v>
      </c>
      <c r="B106" s="21">
        <v>51.12</v>
      </c>
      <c r="C106" s="4">
        <f t="shared" si="5"/>
        <v>-0.6840000000000046</v>
      </c>
      <c r="D106" s="4"/>
      <c r="E106" s="21">
        <v>1986</v>
      </c>
      <c r="F106" s="21">
        <v>49.7</v>
      </c>
      <c r="G106" s="4">
        <f t="shared" si="4"/>
        <v>-2.3170000000000002</v>
      </c>
      <c r="H106" s="4"/>
      <c r="I106" s="21">
        <v>1986</v>
      </c>
      <c r="J106" s="21">
        <v>51</v>
      </c>
      <c r="K106" s="4">
        <f t="shared" si="6"/>
        <v>-1.2310000000000016</v>
      </c>
      <c r="L106" s="4"/>
      <c r="M106" s="21">
        <v>1986</v>
      </c>
      <c r="N106" s="21">
        <v>50.67</v>
      </c>
      <c r="O106" s="4">
        <f t="shared" si="7"/>
        <v>-1.0360000000000014</v>
      </c>
      <c r="Q106" s="25">
        <v>43830</v>
      </c>
      <c r="R106" s="4">
        <v>6.9129999999999967</v>
      </c>
    </row>
    <row r="107" spans="1:18">
      <c r="A107" s="21">
        <v>1987</v>
      </c>
      <c r="B107" s="21">
        <v>50.26</v>
      </c>
      <c r="C107" s="4">
        <f t="shared" si="5"/>
        <v>-1.544000000000004</v>
      </c>
      <c r="D107" s="4"/>
      <c r="E107" s="21">
        <v>1987</v>
      </c>
      <c r="F107" s="21">
        <v>48.1</v>
      </c>
      <c r="G107" s="4">
        <f t="shared" si="4"/>
        <v>-3.9170000000000016</v>
      </c>
      <c r="H107" s="4"/>
      <c r="I107" s="21">
        <v>1987</v>
      </c>
      <c r="J107" s="21">
        <v>48.67</v>
      </c>
      <c r="K107" s="4">
        <f t="shared" si="6"/>
        <v>-3.5609999999999999</v>
      </c>
      <c r="L107" s="4"/>
      <c r="M107" s="21">
        <v>1987</v>
      </c>
      <c r="N107" s="21">
        <v>50.61</v>
      </c>
      <c r="O107" s="4">
        <f t="shared" si="7"/>
        <v>-1.0960000000000036</v>
      </c>
      <c r="Q107" s="25">
        <v>43921</v>
      </c>
      <c r="R107" s="4">
        <v>6.1389999999999958</v>
      </c>
    </row>
    <row r="108" spans="1:18">
      <c r="A108" s="21">
        <v>1988</v>
      </c>
      <c r="B108" s="21">
        <v>42.51</v>
      </c>
      <c r="C108" s="4">
        <f t="shared" si="5"/>
        <v>-9.294000000000004</v>
      </c>
      <c r="D108" s="4"/>
      <c r="E108" s="21">
        <v>1988</v>
      </c>
      <c r="F108" s="21">
        <v>43.8</v>
      </c>
      <c r="G108" s="4">
        <f t="shared" si="4"/>
        <v>-8.2170000000000059</v>
      </c>
      <c r="H108" s="4"/>
      <c r="I108" s="21">
        <v>1988</v>
      </c>
      <c r="J108" s="21">
        <v>47.53</v>
      </c>
      <c r="K108" s="4">
        <f t="shared" si="6"/>
        <v>-4.7010000000000005</v>
      </c>
      <c r="L108" s="4"/>
      <c r="M108" s="21">
        <v>1988</v>
      </c>
      <c r="N108" s="21">
        <v>48.28</v>
      </c>
      <c r="O108" s="4">
        <f t="shared" si="7"/>
        <v>-3.4260000000000019</v>
      </c>
      <c r="Q108" s="25">
        <v>44012</v>
      </c>
      <c r="R108" s="4">
        <v>3.0139999999999958</v>
      </c>
    </row>
    <row r="109" spans="1:18">
      <c r="A109" s="21">
        <v>1989</v>
      </c>
      <c r="B109" s="21">
        <v>46.8</v>
      </c>
      <c r="C109" s="4">
        <f t="shared" si="5"/>
        <v>-5.0040000000000049</v>
      </c>
      <c r="D109" s="4"/>
      <c r="E109" s="21">
        <v>1989</v>
      </c>
      <c r="F109" s="21">
        <v>52.42</v>
      </c>
      <c r="G109" s="4">
        <f t="shared" si="4"/>
        <v>0.40299999999999869</v>
      </c>
      <c r="H109" s="4"/>
      <c r="I109" s="21">
        <v>1989</v>
      </c>
      <c r="J109" s="21">
        <v>47.48</v>
      </c>
      <c r="K109" s="4">
        <f t="shared" si="6"/>
        <v>-4.7510000000000048</v>
      </c>
      <c r="L109" s="4"/>
      <c r="M109" s="21">
        <v>1989</v>
      </c>
      <c r="N109" s="21">
        <v>49.64</v>
      </c>
      <c r="O109" s="4">
        <f t="shared" si="7"/>
        <v>-2.0660000000000025</v>
      </c>
      <c r="Q109" s="25">
        <v>44104</v>
      </c>
      <c r="R109" s="4">
        <v>2.955999999999996</v>
      </c>
    </row>
    <row r="110" spans="1:18">
      <c r="A110" s="21">
        <v>1990</v>
      </c>
      <c r="B110" s="21">
        <v>52.4</v>
      </c>
      <c r="C110" s="4">
        <f t="shared" si="5"/>
        <v>0.59599999999999653</v>
      </c>
      <c r="D110" s="4"/>
      <c r="E110" s="21">
        <v>1990</v>
      </c>
      <c r="F110" s="21">
        <v>52.95</v>
      </c>
      <c r="G110" s="4">
        <f t="shared" si="4"/>
        <v>0.93299999999999983</v>
      </c>
      <c r="H110" s="4"/>
      <c r="I110" s="21">
        <v>1990</v>
      </c>
      <c r="J110" s="21">
        <v>51.29</v>
      </c>
      <c r="K110" s="4">
        <f t="shared" si="6"/>
        <v>-0.9410000000000025</v>
      </c>
      <c r="L110" s="4"/>
      <c r="M110" s="21">
        <v>1990</v>
      </c>
      <c r="N110" s="21">
        <v>50.68</v>
      </c>
      <c r="O110" s="4">
        <f t="shared" si="7"/>
        <v>-1.0260000000000034</v>
      </c>
      <c r="Q110" s="25">
        <v>44196</v>
      </c>
      <c r="R110" s="4">
        <v>3.1229999999999976</v>
      </c>
    </row>
    <row r="111" spans="1:18">
      <c r="A111" s="21">
        <v>1991</v>
      </c>
      <c r="B111" s="21">
        <v>52.5</v>
      </c>
      <c r="C111" s="4">
        <f t="shared" si="5"/>
        <v>0.69599999999999795</v>
      </c>
      <c r="D111" s="4"/>
      <c r="E111" s="21">
        <v>1991</v>
      </c>
      <c r="F111" s="21">
        <v>50.65</v>
      </c>
      <c r="G111" s="4">
        <f t="shared" si="4"/>
        <v>-1.3670000000000044</v>
      </c>
      <c r="H111" s="4"/>
      <c r="I111" s="21">
        <v>1991</v>
      </c>
      <c r="J111" s="21">
        <v>50.45</v>
      </c>
      <c r="K111" s="4">
        <f t="shared" si="6"/>
        <v>-1.7809999999999988</v>
      </c>
      <c r="L111" s="4"/>
      <c r="M111" s="21">
        <v>1991</v>
      </c>
      <c r="N111" s="21">
        <v>52.54</v>
      </c>
      <c r="O111" s="4">
        <f t="shared" si="7"/>
        <v>0.83399999999999608</v>
      </c>
      <c r="Q111" s="25">
        <v>44286</v>
      </c>
      <c r="R111" s="4">
        <v>2.6389999999999958</v>
      </c>
    </row>
    <row r="112" spans="1:18">
      <c r="A112" s="21">
        <v>1992</v>
      </c>
      <c r="B112" s="21">
        <v>56.22</v>
      </c>
      <c r="C112" s="4">
        <f t="shared" si="5"/>
        <v>4.4159999999999968</v>
      </c>
      <c r="D112" s="4"/>
      <c r="E112" s="21">
        <v>1992</v>
      </c>
      <c r="F112" s="21">
        <v>56.91</v>
      </c>
      <c r="G112" s="4">
        <f t="shared" si="4"/>
        <v>4.8929999999999936</v>
      </c>
      <c r="H112" s="4"/>
      <c r="I112" s="21">
        <v>1992</v>
      </c>
      <c r="J112" s="21">
        <v>48.68</v>
      </c>
      <c r="K112" s="4">
        <f t="shared" si="6"/>
        <v>-3.5510000000000019</v>
      </c>
      <c r="L112" s="4"/>
      <c r="M112" s="21">
        <v>1992</v>
      </c>
      <c r="N112" s="21">
        <v>53.24</v>
      </c>
      <c r="O112" s="4">
        <f t="shared" si="7"/>
        <v>1.5339999999999989</v>
      </c>
      <c r="Q112" s="25">
        <v>44377</v>
      </c>
      <c r="R112" s="4">
        <v>-1.1159999999999997</v>
      </c>
    </row>
    <row r="113" spans="1:18">
      <c r="A113" s="21">
        <v>1993</v>
      </c>
      <c r="B113" s="21">
        <v>61.64</v>
      </c>
      <c r="C113" s="4">
        <f t="shared" si="5"/>
        <v>9.8359999999999985</v>
      </c>
      <c r="D113" s="4"/>
      <c r="E113" s="21">
        <v>1993</v>
      </c>
      <c r="F113" s="21">
        <v>59.17</v>
      </c>
      <c r="G113" s="4">
        <f t="shared" si="4"/>
        <v>7.1529999999999987</v>
      </c>
      <c r="H113" s="4"/>
      <c r="I113" s="21">
        <v>1993</v>
      </c>
      <c r="J113" s="21">
        <v>56.17</v>
      </c>
      <c r="K113" s="4">
        <f t="shared" si="6"/>
        <v>3.9390000000000001</v>
      </c>
      <c r="L113" s="4"/>
      <c r="M113" s="21">
        <v>1993</v>
      </c>
      <c r="N113" s="21">
        <v>57.23</v>
      </c>
      <c r="O113" s="4">
        <f t="shared" si="7"/>
        <v>5.5239999999999938</v>
      </c>
      <c r="Q113" s="25">
        <v>44469</v>
      </c>
      <c r="R113" s="4">
        <v>-4.3140000000000001</v>
      </c>
    </row>
    <row r="114" spans="1:18">
      <c r="A114" s="21">
        <v>1994</v>
      </c>
      <c r="B114" s="21">
        <v>53.7</v>
      </c>
      <c r="C114" s="4">
        <f t="shared" si="5"/>
        <v>1.8960000000000008</v>
      </c>
      <c r="D114" s="4"/>
      <c r="E114" s="21">
        <v>1994</v>
      </c>
      <c r="F114" s="21">
        <v>54.73</v>
      </c>
      <c r="G114" s="4">
        <f t="shared" si="4"/>
        <v>2.7129999999999939</v>
      </c>
      <c r="H114" s="4"/>
      <c r="I114" s="21">
        <v>1994</v>
      </c>
      <c r="J114" s="21">
        <v>61.14</v>
      </c>
      <c r="K114" s="4">
        <f t="shared" si="6"/>
        <v>8.9089999999999989</v>
      </c>
      <c r="L114" s="4"/>
      <c r="M114" s="21">
        <v>1994</v>
      </c>
      <c r="N114" s="21">
        <v>56.05</v>
      </c>
      <c r="O114" s="4">
        <f t="shared" si="7"/>
        <v>4.3439999999999941</v>
      </c>
      <c r="Q114" s="25">
        <v>44561</v>
      </c>
      <c r="R114" s="4">
        <v>-3.3270000000000053</v>
      </c>
    </row>
    <row r="115" spans="1:18">
      <c r="A115" s="21">
        <v>1995</v>
      </c>
      <c r="B115" s="21">
        <v>51.66</v>
      </c>
      <c r="C115" s="4">
        <f t="shared" si="5"/>
        <v>-0.14400000000000546</v>
      </c>
      <c r="D115" s="4"/>
      <c r="E115" s="21">
        <v>1995</v>
      </c>
      <c r="F115" s="21">
        <v>55.78</v>
      </c>
      <c r="G115" s="4">
        <f t="shared" si="4"/>
        <v>3.7629999999999981</v>
      </c>
      <c r="H115" s="4"/>
      <c r="I115" s="21">
        <v>1995</v>
      </c>
      <c r="J115" s="21">
        <v>56.93</v>
      </c>
      <c r="K115" s="4">
        <f t="shared" si="6"/>
        <v>4.6989999999999981</v>
      </c>
      <c r="L115" s="4"/>
      <c r="M115" s="21">
        <v>1995</v>
      </c>
      <c r="N115" s="21">
        <v>54.06</v>
      </c>
      <c r="O115" s="4">
        <f t="shared" si="7"/>
        <v>2.3539999999999992</v>
      </c>
      <c r="Q115" s="25">
        <v>44651</v>
      </c>
      <c r="R115" s="4">
        <v>-6.8710000000000022</v>
      </c>
    </row>
    <row r="116" spans="1:18">
      <c r="A116" s="21">
        <v>1996</v>
      </c>
      <c r="B116" s="21">
        <v>58.77</v>
      </c>
      <c r="C116" s="4">
        <f t="shared" si="5"/>
        <v>6.9660000000000011</v>
      </c>
      <c r="D116" s="4"/>
      <c r="E116" s="21">
        <v>1996</v>
      </c>
      <c r="F116" s="21">
        <v>61.4</v>
      </c>
      <c r="G116" s="4">
        <f t="shared" si="4"/>
        <v>9.3829999999999956</v>
      </c>
      <c r="H116" s="4"/>
      <c r="I116" s="21">
        <v>1996</v>
      </c>
      <c r="J116" s="21">
        <v>58.51</v>
      </c>
      <c r="K116" s="4">
        <f t="shared" si="6"/>
        <v>6.2789999999999964</v>
      </c>
      <c r="L116" s="4"/>
      <c r="M116" s="21">
        <v>1996</v>
      </c>
      <c r="N116" s="21">
        <v>59.86</v>
      </c>
      <c r="O116" s="4">
        <f t="shared" si="7"/>
        <v>8.1539999999999964</v>
      </c>
      <c r="Q116" s="25">
        <v>44742</v>
      </c>
      <c r="R116" s="4">
        <v>-1.2860000000000014</v>
      </c>
    </row>
    <row r="117" spans="1:18">
      <c r="A117" s="21">
        <v>1997</v>
      </c>
      <c r="B117" s="21">
        <v>66.040000000000006</v>
      </c>
      <c r="C117" s="4">
        <f t="shared" si="5"/>
        <v>14.236000000000004</v>
      </c>
      <c r="D117" s="4"/>
      <c r="E117" s="21">
        <v>1997</v>
      </c>
      <c r="F117" s="21">
        <v>63.1</v>
      </c>
      <c r="G117" s="4">
        <f t="shared" si="4"/>
        <v>11.082999999999998</v>
      </c>
      <c r="H117" s="4"/>
      <c r="I117" s="21">
        <v>1997</v>
      </c>
      <c r="J117" s="21">
        <v>62.74</v>
      </c>
      <c r="K117" s="4">
        <f t="shared" si="6"/>
        <v>10.509</v>
      </c>
      <c r="L117" s="4"/>
      <c r="M117" s="21">
        <v>1997</v>
      </c>
      <c r="N117" s="21">
        <v>63.62</v>
      </c>
      <c r="O117" s="4">
        <f t="shared" si="7"/>
        <v>11.913999999999994</v>
      </c>
      <c r="Q117" s="25">
        <v>44834</v>
      </c>
      <c r="R117" s="4">
        <v>-0.12400000000000233</v>
      </c>
    </row>
    <row r="118" spans="1:18">
      <c r="A118" s="21">
        <v>1998</v>
      </c>
      <c r="B118" s="21">
        <v>61.93</v>
      </c>
      <c r="C118" s="4">
        <f t="shared" si="5"/>
        <v>10.125999999999998</v>
      </c>
      <c r="D118" s="4"/>
      <c r="E118" s="21">
        <v>1998</v>
      </c>
      <c r="F118" s="21">
        <v>57.41</v>
      </c>
      <c r="G118" s="4">
        <f t="shared" si="4"/>
        <v>5.3929999999999936</v>
      </c>
      <c r="H118" s="4"/>
      <c r="I118" s="21">
        <v>1998</v>
      </c>
      <c r="J118" s="21">
        <v>60.8</v>
      </c>
      <c r="K118" s="4">
        <f t="shared" si="6"/>
        <v>8.5689999999999955</v>
      </c>
      <c r="L118" s="4"/>
      <c r="M118" s="21">
        <v>1998</v>
      </c>
      <c r="N118" s="21">
        <v>60.65</v>
      </c>
      <c r="O118" s="4">
        <f t="shared" si="7"/>
        <v>8.9439999999999955</v>
      </c>
      <c r="Q118" s="25">
        <v>44926</v>
      </c>
      <c r="R118" s="4">
        <v>0.68299999999999983</v>
      </c>
    </row>
    <row r="119" spans="1:18">
      <c r="A119" s="21">
        <v>1999</v>
      </c>
      <c r="B119" s="21">
        <v>50.27</v>
      </c>
      <c r="C119" s="4">
        <f t="shared" si="5"/>
        <v>-1.5339999999999989</v>
      </c>
      <c r="D119" s="4"/>
      <c r="E119" s="21">
        <v>1999</v>
      </c>
      <c r="F119" s="21">
        <v>49.43</v>
      </c>
      <c r="G119" s="4">
        <f t="shared" si="4"/>
        <v>-2.5870000000000033</v>
      </c>
      <c r="H119" s="4"/>
      <c r="I119" s="21">
        <v>1999</v>
      </c>
      <c r="J119" s="21">
        <v>56.45</v>
      </c>
      <c r="K119" s="4">
        <f t="shared" si="6"/>
        <v>4.2190000000000012</v>
      </c>
      <c r="L119" s="4"/>
      <c r="M119" s="21">
        <v>1999</v>
      </c>
      <c r="N119" s="21">
        <v>54.42</v>
      </c>
      <c r="O119" s="4">
        <f t="shared" si="7"/>
        <v>2.7139999999999986</v>
      </c>
      <c r="Q119" s="25">
        <v>45016</v>
      </c>
      <c r="R119" s="4">
        <v>1.2890000000000015</v>
      </c>
    </row>
    <row r="120" spans="1:18">
      <c r="A120" s="21">
        <v>2000</v>
      </c>
      <c r="B120" s="21">
        <v>48.03</v>
      </c>
      <c r="C120" s="4">
        <f t="shared" si="5"/>
        <v>-3.7740000000000009</v>
      </c>
      <c r="D120" s="4"/>
      <c r="E120" s="21">
        <v>2000</v>
      </c>
      <c r="F120" s="21">
        <v>47.11</v>
      </c>
      <c r="G120" s="4">
        <f t="shared" si="4"/>
        <v>-4.9070000000000036</v>
      </c>
      <c r="H120" s="4"/>
      <c r="I120" s="21">
        <v>2000</v>
      </c>
      <c r="J120" s="21">
        <v>49.71</v>
      </c>
      <c r="K120" s="4">
        <f t="shared" si="6"/>
        <v>-2.5210000000000008</v>
      </c>
      <c r="L120" s="4"/>
      <c r="M120" s="21">
        <v>2000</v>
      </c>
      <c r="N120" s="21">
        <v>49.01</v>
      </c>
      <c r="O120" s="4">
        <f t="shared" si="7"/>
        <v>-2.6960000000000051</v>
      </c>
      <c r="Q120" s="25">
        <v>45107</v>
      </c>
      <c r="R120" s="4">
        <v>5.9839999999999947</v>
      </c>
    </row>
    <row r="121" spans="1:18">
      <c r="A121" s="21">
        <v>2001</v>
      </c>
      <c r="B121" s="21">
        <v>42.45</v>
      </c>
      <c r="C121" s="4">
        <f t="shared" si="5"/>
        <v>-9.3539999999999992</v>
      </c>
      <c r="D121" s="4"/>
      <c r="E121" s="21">
        <v>2001</v>
      </c>
      <c r="F121" s="21">
        <v>43.16</v>
      </c>
      <c r="G121" s="4">
        <f t="shared" si="4"/>
        <v>-8.8570000000000064</v>
      </c>
      <c r="H121" s="4"/>
      <c r="I121" s="21">
        <v>2001</v>
      </c>
      <c r="J121" s="21">
        <v>43.32</v>
      </c>
      <c r="K121" s="4">
        <f t="shared" si="6"/>
        <v>-8.9110000000000014</v>
      </c>
      <c r="L121" s="4"/>
      <c r="M121" s="21">
        <v>2001</v>
      </c>
      <c r="N121" s="21">
        <v>43.8</v>
      </c>
      <c r="O121" s="4">
        <f t="shared" si="7"/>
        <v>-7.9060000000000059</v>
      </c>
      <c r="Q121" s="25">
        <v>45199</v>
      </c>
      <c r="R121" s="4">
        <v>8.3260000000000005</v>
      </c>
    </row>
    <row r="122" spans="1:18">
      <c r="A122" s="21">
        <v>2002</v>
      </c>
      <c r="B122" s="21">
        <v>45.43</v>
      </c>
      <c r="C122" s="4">
        <f t="shared" si="5"/>
        <v>-6.3740000000000023</v>
      </c>
      <c r="D122" s="4"/>
      <c r="E122" s="21">
        <v>2002</v>
      </c>
      <c r="F122" s="21">
        <v>43.81</v>
      </c>
      <c r="G122" s="4">
        <f t="shared" si="4"/>
        <v>-8.2070000000000007</v>
      </c>
      <c r="H122" s="4"/>
      <c r="I122" s="21">
        <v>2002</v>
      </c>
      <c r="J122" s="21">
        <v>42.59</v>
      </c>
      <c r="K122" s="4">
        <f t="shared" si="6"/>
        <v>-9.6409999999999982</v>
      </c>
      <c r="L122" s="4"/>
      <c r="M122" s="21">
        <v>2002</v>
      </c>
      <c r="N122" s="21">
        <v>43.85</v>
      </c>
      <c r="O122" s="4">
        <f t="shared" si="7"/>
        <v>-7.8560000000000016</v>
      </c>
      <c r="Q122" s="25">
        <v>45291</v>
      </c>
      <c r="R122" s="4">
        <v>6.722999999999999</v>
      </c>
    </row>
    <row r="123" spans="1:18">
      <c r="A123" s="21">
        <v>2003</v>
      </c>
      <c r="B123" s="21">
        <v>47.69</v>
      </c>
      <c r="C123" s="4">
        <f t="shared" si="5"/>
        <v>-4.1140000000000043</v>
      </c>
      <c r="D123" s="4"/>
      <c r="E123" s="21">
        <v>2003</v>
      </c>
      <c r="F123" s="21">
        <v>48.56</v>
      </c>
      <c r="G123" s="4">
        <f t="shared" si="4"/>
        <v>-3.4570000000000007</v>
      </c>
      <c r="H123" s="4"/>
      <c r="I123" s="21">
        <v>2003</v>
      </c>
      <c r="J123" s="21">
        <v>49.1</v>
      </c>
      <c r="K123" s="4">
        <f t="shared" si="6"/>
        <v>-3.1310000000000002</v>
      </c>
      <c r="L123" s="4"/>
      <c r="M123" s="21">
        <v>2003</v>
      </c>
      <c r="N123" s="21">
        <v>48.77</v>
      </c>
      <c r="O123" s="4">
        <f t="shared" si="7"/>
        <v>-2.9359999999999999</v>
      </c>
      <c r="Q123" s="25">
        <v>45382</v>
      </c>
      <c r="R123" s="4">
        <v>8.3889999999999958</v>
      </c>
    </row>
    <row r="124" spans="1:18">
      <c r="A124" s="21">
        <v>2004</v>
      </c>
      <c r="B124" s="21">
        <v>47.29</v>
      </c>
      <c r="C124" s="4">
        <f t="shared" si="5"/>
        <v>-4.5140000000000029</v>
      </c>
      <c r="D124" s="4"/>
      <c r="E124" s="21">
        <v>2004</v>
      </c>
      <c r="F124" s="21">
        <v>49.05</v>
      </c>
      <c r="G124" s="4">
        <f t="shared" si="4"/>
        <v>-2.9670000000000059</v>
      </c>
      <c r="H124" s="4"/>
      <c r="I124" s="21">
        <v>2004</v>
      </c>
      <c r="J124" s="21">
        <v>47.57</v>
      </c>
      <c r="K124" s="4">
        <f t="shared" si="6"/>
        <v>-4.6610000000000014</v>
      </c>
      <c r="L124" s="4"/>
      <c r="M124" s="21">
        <v>2004</v>
      </c>
      <c r="N124" s="21">
        <v>46.52</v>
      </c>
      <c r="O124" s="4">
        <f t="shared" si="7"/>
        <v>-5.1859999999999999</v>
      </c>
      <c r="Q124" s="25">
        <v>45473</v>
      </c>
      <c r="R124" s="4">
        <v>4.7239999999999966</v>
      </c>
    </row>
    <row r="125" spans="1:18">
      <c r="A125" s="21">
        <v>2005</v>
      </c>
      <c r="B125" s="21">
        <v>49.59</v>
      </c>
      <c r="C125" s="4">
        <f t="shared" si="5"/>
        <v>-2.2139999999999986</v>
      </c>
      <c r="D125" s="4"/>
      <c r="E125" s="21">
        <v>2005</v>
      </c>
      <c r="F125" s="21">
        <v>52.22</v>
      </c>
      <c r="G125" s="4">
        <f t="shared" si="4"/>
        <v>0.20299999999999585</v>
      </c>
      <c r="H125" s="4"/>
      <c r="I125" s="21">
        <v>2005</v>
      </c>
      <c r="J125" s="21">
        <v>45.02</v>
      </c>
      <c r="K125" s="4">
        <f t="shared" si="6"/>
        <v>-7.2109999999999985</v>
      </c>
      <c r="L125" s="4"/>
      <c r="M125" s="21">
        <v>2005</v>
      </c>
      <c r="N125" s="21">
        <v>46.8</v>
      </c>
      <c r="O125" s="4">
        <f t="shared" si="7"/>
        <v>-4.9060000000000059</v>
      </c>
      <c r="Q125" s="25">
        <v>45565</v>
      </c>
      <c r="R125" s="4">
        <v>6.2359999999999971</v>
      </c>
    </row>
    <row r="126" spans="1:18">
      <c r="A126" s="21">
        <v>2006</v>
      </c>
      <c r="B126" s="21">
        <v>49.99</v>
      </c>
      <c r="C126" s="4">
        <f t="shared" si="5"/>
        <v>-1.8140000000000001</v>
      </c>
      <c r="D126" s="4"/>
      <c r="E126" s="21">
        <v>2006</v>
      </c>
      <c r="F126" s="21">
        <v>52.35</v>
      </c>
      <c r="G126" s="4">
        <f t="shared" si="4"/>
        <v>0.33299999999999841</v>
      </c>
      <c r="H126" s="4"/>
      <c r="I126" s="21">
        <v>2006</v>
      </c>
      <c r="J126" s="21">
        <v>53.18</v>
      </c>
      <c r="K126" s="4">
        <f t="shared" si="6"/>
        <v>0.94899999999999807</v>
      </c>
      <c r="L126" s="4"/>
      <c r="M126" s="21">
        <v>2006</v>
      </c>
      <c r="N126" s="21">
        <v>51.71</v>
      </c>
      <c r="O126" s="4">
        <f t="shared" si="7"/>
        <v>3.9999999999977831E-3</v>
      </c>
      <c r="Q126" s="25">
        <v>45657</v>
      </c>
      <c r="R126" s="4">
        <v>3.1829999999999998</v>
      </c>
    </row>
    <row r="127" spans="1:18">
      <c r="A127" s="21">
        <v>2007</v>
      </c>
      <c r="B127" s="21">
        <v>50.65</v>
      </c>
      <c r="C127" s="4">
        <f t="shared" si="5"/>
        <v>-1.1540000000000035</v>
      </c>
      <c r="D127" s="4"/>
      <c r="E127" s="21">
        <v>2007</v>
      </c>
      <c r="F127" s="21">
        <v>49.23</v>
      </c>
      <c r="G127" s="4">
        <f t="shared" si="4"/>
        <v>-2.7870000000000061</v>
      </c>
      <c r="H127" s="4"/>
      <c r="I127" s="21">
        <v>2007</v>
      </c>
      <c r="J127" s="21">
        <v>52.8</v>
      </c>
      <c r="K127" s="4">
        <f t="shared" si="6"/>
        <v>0.56899999999999551</v>
      </c>
      <c r="L127" s="4"/>
      <c r="M127" s="21">
        <v>2007</v>
      </c>
      <c r="N127" s="21">
        <v>51.38</v>
      </c>
      <c r="O127" s="4">
        <f t="shared" si="7"/>
        <v>-0.32600000000000051</v>
      </c>
      <c r="Q127" s="25">
        <v>45747</v>
      </c>
      <c r="R127" s="4">
        <v>3.7590000000000003</v>
      </c>
    </row>
    <row r="128" spans="1:18">
      <c r="A128" s="21">
        <v>2008</v>
      </c>
      <c r="B128" s="21">
        <v>53.34</v>
      </c>
      <c r="C128" s="4">
        <f t="shared" si="5"/>
        <v>1.5360000000000014</v>
      </c>
      <c r="D128" s="4"/>
      <c r="E128" s="21">
        <v>2008</v>
      </c>
      <c r="F128" s="21">
        <v>52.72</v>
      </c>
      <c r="G128" s="4">
        <f t="shared" si="4"/>
        <v>0.70299999999999585</v>
      </c>
      <c r="H128" s="4"/>
      <c r="I128" s="21">
        <v>2008</v>
      </c>
      <c r="J128" s="21">
        <v>50.52</v>
      </c>
      <c r="K128" s="4">
        <f t="shared" si="6"/>
        <v>-1.7109999999999985</v>
      </c>
      <c r="L128" s="4"/>
      <c r="M128" s="21">
        <v>2008</v>
      </c>
      <c r="N128" s="21">
        <v>53.62</v>
      </c>
      <c r="O128" s="4">
        <f t="shared" si="7"/>
        <v>1.9139999999999944</v>
      </c>
      <c r="Q128" s="25">
        <v>45838</v>
      </c>
      <c r="R128" s="4">
        <v>2.6239999999999952</v>
      </c>
    </row>
    <row r="129" spans="1:18">
      <c r="A129" s="21">
        <v>2009</v>
      </c>
      <c r="B129" s="21">
        <v>56.33</v>
      </c>
      <c r="C129" s="4">
        <f t="shared" si="5"/>
        <v>4.5259999999999962</v>
      </c>
      <c r="D129" s="4"/>
      <c r="E129" s="21">
        <v>2009</v>
      </c>
      <c r="F129" s="21">
        <v>55.17</v>
      </c>
      <c r="G129" s="4">
        <f t="shared" si="4"/>
        <v>3.1529999999999987</v>
      </c>
      <c r="H129" s="4"/>
      <c r="I129" s="21">
        <v>2009</v>
      </c>
      <c r="J129" s="21">
        <v>54.99</v>
      </c>
      <c r="K129" s="4">
        <f t="shared" si="6"/>
        <v>2.7590000000000003</v>
      </c>
      <c r="L129" s="4"/>
      <c r="M129" s="21">
        <v>2009</v>
      </c>
      <c r="N129" s="21">
        <v>55.53</v>
      </c>
      <c r="O129" s="4">
        <f t="shared" si="7"/>
        <v>3.8239999999999981</v>
      </c>
      <c r="Q129" s="25">
        <v>45930</v>
      </c>
      <c r="R129" s="4">
        <v>-0.12400000000000233</v>
      </c>
    </row>
    <row r="130" spans="1:18">
      <c r="A130" s="21">
        <v>2010</v>
      </c>
      <c r="B130" s="21">
        <v>56.26</v>
      </c>
      <c r="C130" s="4">
        <f t="shared" si="5"/>
        <v>4.455999999999996</v>
      </c>
      <c r="D130" s="4"/>
      <c r="E130" s="21">
        <v>2010</v>
      </c>
      <c r="F130" s="21">
        <v>57.16</v>
      </c>
      <c r="G130" s="4">
        <f t="shared" si="4"/>
        <v>5.1429999999999936</v>
      </c>
      <c r="H130" s="4"/>
      <c r="I130" s="21">
        <v>2010</v>
      </c>
      <c r="J130" s="21">
        <v>52.35</v>
      </c>
      <c r="K130" s="4">
        <f t="shared" si="6"/>
        <v>0.11899999999999977</v>
      </c>
      <c r="L130" s="4"/>
      <c r="M130" s="21">
        <v>2010</v>
      </c>
      <c r="N130" s="21">
        <v>53.59</v>
      </c>
      <c r="O130" s="4">
        <f t="shared" si="7"/>
        <v>1.8840000000000003</v>
      </c>
      <c r="Q130" s="25">
        <v>46022</v>
      </c>
      <c r="R130" s="4">
        <v>3.7530000000000001</v>
      </c>
    </row>
    <row r="131" spans="1:18">
      <c r="A131" s="21">
        <v>2011</v>
      </c>
      <c r="B131" s="21">
        <v>58.74</v>
      </c>
      <c r="C131" s="4">
        <f t="shared" si="5"/>
        <v>6.9359999999999999</v>
      </c>
      <c r="D131" s="4"/>
      <c r="E131" s="21">
        <v>2011</v>
      </c>
      <c r="F131" s="21">
        <v>59.01</v>
      </c>
      <c r="G131" s="4">
        <f t="shared" si="4"/>
        <v>6.992999999999995</v>
      </c>
      <c r="H131" s="4"/>
      <c r="I131" s="21">
        <v>2011</v>
      </c>
      <c r="J131" s="21">
        <v>57.49</v>
      </c>
      <c r="K131" s="4">
        <f t="shared" si="6"/>
        <v>5.2590000000000003</v>
      </c>
      <c r="L131" s="4"/>
      <c r="M131" s="21">
        <v>2011</v>
      </c>
      <c r="N131" s="21">
        <v>61.48</v>
      </c>
      <c r="O131" s="4">
        <f t="shared" si="7"/>
        <v>9.7739999999999938</v>
      </c>
      <c r="Q131" s="25">
        <v>46112</v>
      </c>
      <c r="R131" s="4">
        <v>2.0589999999999975</v>
      </c>
    </row>
    <row r="132" spans="1:18">
      <c r="A132" s="21">
        <v>2012</v>
      </c>
      <c r="B132" s="21">
        <v>54.04</v>
      </c>
      <c r="C132" s="4">
        <f t="shared" si="5"/>
        <v>2.2359999999999971</v>
      </c>
      <c r="D132" s="4"/>
      <c r="E132" s="21">
        <v>2012</v>
      </c>
      <c r="F132" s="21">
        <v>52.82</v>
      </c>
      <c r="G132" s="4">
        <f t="shared" si="4"/>
        <v>0.80299999999999727</v>
      </c>
      <c r="H132" s="4"/>
      <c r="I132" s="21">
        <v>2012</v>
      </c>
      <c r="J132" s="21">
        <v>61.35</v>
      </c>
      <c r="K132" s="4">
        <f t="shared" si="6"/>
        <v>9.1189999999999998</v>
      </c>
      <c r="L132" s="4"/>
      <c r="M132" s="21">
        <v>2012</v>
      </c>
      <c r="N132" s="21">
        <v>58.3</v>
      </c>
      <c r="O132" s="4">
        <f t="shared" si="7"/>
        <v>6.5939999999999941</v>
      </c>
      <c r="Q132" s="25">
        <v>46203</v>
      </c>
      <c r="R132" s="4">
        <v>2.0939999999999941</v>
      </c>
    </row>
    <row r="133" spans="1:18">
      <c r="A133" s="21">
        <v>2013</v>
      </c>
      <c r="B133" s="21">
        <v>48.65</v>
      </c>
      <c r="C133" s="4">
        <f t="shared" si="5"/>
        <v>-3.1540000000000035</v>
      </c>
      <c r="D133" s="4"/>
      <c r="E133" s="21">
        <v>2013</v>
      </c>
      <c r="F133" s="21">
        <v>49.1</v>
      </c>
      <c r="G133" s="4">
        <f t="shared" si="4"/>
        <v>-2.9170000000000016</v>
      </c>
      <c r="H133" s="4"/>
      <c r="I133" s="21">
        <v>2013</v>
      </c>
      <c r="J133" s="21">
        <v>49.61</v>
      </c>
      <c r="K133" s="4">
        <f t="shared" si="6"/>
        <v>-2.6210000000000022</v>
      </c>
      <c r="L133" s="4"/>
      <c r="M133" s="21">
        <v>2013</v>
      </c>
      <c r="N133" s="21">
        <v>45.41</v>
      </c>
      <c r="O133" s="4">
        <f t="shared" si="7"/>
        <v>-6.2960000000000065</v>
      </c>
      <c r="Q133" s="3"/>
    </row>
    <row r="134" spans="1:18">
      <c r="A134" s="21">
        <v>2014</v>
      </c>
      <c r="B134" s="21">
        <v>57.73</v>
      </c>
      <c r="C134" s="4">
        <f t="shared" si="5"/>
        <v>5.9259999999999948</v>
      </c>
      <c r="D134" s="4"/>
      <c r="E134" s="21">
        <v>2014</v>
      </c>
      <c r="F134" s="21">
        <v>57.84</v>
      </c>
      <c r="G134" s="4">
        <f t="shared" si="4"/>
        <v>5.8230000000000004</v>
      </c>
      <c r="H134" s="4"/>
      <c r="I134" s="21">
        <v>2014</v>
      </c>
      <c r="J134" s="21">
        <v>53.13</v>
      </c>
      <c r="K134" s="4">
        <f t="shared" si="6"/>
        <v>0.89900000000000091</v>
      </c>
      <c r="L134" s="4"/>
      <c r="M134" s="21">
        <v>2014</v>
      </c>
      <c r="N134" s="21">
        <v>53.23</v>
      </c>
      <c r="O134" s="4">
        <f t="shared" si="7"/>
        <v>1.5239999999999938</v>
      </c>
      <c r="Q134" s="3"/>
    </row>
    <row r="135" spans="1:18">
      <c r="A135" s="21">
        <v>2015</v>
      </c>
      <c r="B135" s="21">
        <v>57.42</v>
      </c>
      <c r="C135" s="4">
        <f t="shared" si="5"/>
        <v>5.6159999999999997</v>
      </c>
      <c r="D135" s="4"/>
      <c r="E135" s="21">
        <v>2015</v>
      </c>
      <c r="F135" s="21">
        <v>57.69</v>
      </c>
      <c r="G135" s="4">
        <f t="shared" si="4"/>
        <v>5.6729999999999947</v>
      </c>
      <c r="H135" s="4"/>
      <c r="I135" s="21">
        <v>2015</v>
      </c>
      <c r="J135" s="21">
        <v>57.97</v>
      </c>
      <c r="K135" s="4">
        <f t="shared" si="6"/>
        <v>5.7389999999999972</v>
      </c>
      <c r="L135" s="4"/>
      <c r="M135" s="21">
        <v>2015</v>
      </c>
      <c r="N135" s="21">
        <v>57.33</v>
      </c>
      <c r="O135" s="4">
        <f t="shared" si="7"/>
        <v>5.6239999999999952</v>
      </c>
      <c r="Q135" s="3"/>
    </row>
    <row r="136" spans="1:18">
      <c r="A136" s="21">
        <v>2016</v>
      </c>
      <c r="B136" s="21">
        <v>48.45</v>
      </c>
      <c r="C136" s="4">
        <f t="shared" si="5"/>
        <v>-3.3539999999999992</v>
      </c>
      <c r="D136" s="4"/>
      <c r="E136" s="21">
        <v>2016</v>
      </c>
      <c r="F136" s="21">
        <v>50.51</v>
      </c>
      <c r="G136" s="4">
        <f t="shared" si="4"/>
        <v>-1.507000000000005</v>
      </c>
      <c r="H136" s="4"/>
      <c r="I136" s="21">
        <v>2016</v>
      </c>
      <c r="J136" s="21">
        <v>52.54</v>
      </c>
      <c r="K136" s="4">
        <f t="shared" si="6"/>
        <v>0.3089999999999975</v>
      </c>
      <c r="L136" s="4"/>
      <c r="M136" s="21">
        <v>2016</v>
      </c>
      <c r="N136" s="21">
        <v>50.05</v>
      </c>
      <c r="O136" s="4">
        <f t="shared" si="7"/>
        <v>-1.6560000000000059</v>
      </c>
      <c r="Q136" s="3"/>
    </row>
    <row r="137" spans="1:18">
      <c r="A137" s="21">
        <v>2017</v>
      </c>
      <c r="B137" s="21">
        <v>54.05</v>
      </c>
      <c r="C137" s="4">
        <f t="shared" si="5"/>
        <v>2.2459999999999951</v>
      </c>
      <c r="D137" s="4"/>
      <c r="E137" s="21">
        <v>2017</v>
      </c>
      <c r="F137" s="21">
        <v>56.18</v>
      </c>
      <c r="G137" s="4">
        <f t="shared" si="4"/>
        <v>4.1629999999999967</v>
      </c>
      <c r="H137" s="4"/>
      <c r="I137" s="21">
        <v>2017</v>
      </c>
      <c r="J137" s="21">
        <v>53.54</v>
      </c>
      <c r="K137" s="4">
        <f t="shared" si="6"/>
        <v>1.3089999999999975</v>
      </c>
      <c r="L137" s="4"/>
      <c r="M137" s="21">
        <v>2017</v>
      </c>
      <c r="N137" s="21">
        <v>54.33</v>
      </c>
      <c r="O137" s="4">
        <f t="shared" si="7"/>
        <v>2.6239999999999952</v>
      </c>
      <c r="Q137" s="3"/>
    </row>
    <row r="138" spans="1:18">
      <c r="A138" s="21">
        <v>2018</v>
      </c>
      <c r="B138" s="21">
        <v>62.63</v>
      </c>
      <c r="C138" s="4">
        <f t="shared" si="5"/>
        <v>10.826000000000001</v>
      </c>
      <c r="D138" s="4"/>
      <c r="E138" s="21">
        <v>2018</v>
      </c>
      <c r="F138" s="21">
        <v>60.49</v>
      </c>
      <c r="G138" s="4">
        <f t="shared" si="4"/>
        <v>8.472999999999999</v>
      </c>
      <c r="H138" s="4"/>
      <c r="I138" s="21">
        <v>2018</v>
      </c>
      <c r="J138" s="21">
        <v>59.07</v>
      </c>
      <c r="K138" s="4">
        <f t="shared" si="6"/>
        <v>6.8389999999999986</v>
      </c>
      <c r="L138" s="4"/>
      <c r="M138" s="21">
        <v>2018</v>
      </c>
      <c r="N138" s="21">
        <v>64.91</v>
      </c>
      <c r="O138" s="4">
        <f t="shared" si="7"/>
        <v>13.203999999999994</v>
      </c>
      <c r="Q138" s="3"/>
    </row>
    <row r="139" spans="1:18">
      <c r="A139" s="21">
        <v>2019</v>
      </c>
      <c r="B139" s="21">
        <v>62.53</v>
      </c>
      <c r="C139" s="4">
        <f t="shared" si="5"/>
        <v>10.725999999999999</v>
      </c>
      <c r="D139" s="4"/>
      <c r="E139" s="21">
        <v>2019</v>
      </c>
      <c r="F139" s="21">
        <v>58.93</v>
      </c>
      <c r="G139" s="4">
        <f t="shared" si="4"/>
        <v>6.9129999999999967</v>
      </c>
      <c r="H139" s="4"/>
      <c r="I139" s="21">
        <v>2019</v>
      </c>
      <c r="J139" s="21">
        <v>59.5</v>
      </c>
      <c r="K139" s="4">
        <f t="shared" si="6"/>
        <v>7.2689999999999984</v>
      </c>
      <c r="L139" s="4"/>
      <c r="M139" s="21">
        <v>2019</v>
      </c>
      <c r="N139" s="21">
        <v>60.2</v>
      </c>
      <c r="O139" s="4">
        <f t="shared" si="7"/>
        <v>8.4939999999999998</v>
      </c>
      <c r="Q139" s="3"/>
    </row>
    <row r="140" spans="1:18">
      <c r="A140" s="21">
        <v>2020</v>
      </c>
      <c r="B140" s="21">
        <v>54.76</v>
      </c>
      <c r="C140" s="4">
        <f t="shared" si="5"/>
        <v>2.955999999999996</v>
      </c>
      <c r="D140" s="4"/>
      <c r="E140" s="21">
        <v>2020</v>
      </c>
      <c r="F140" s="21">
        <v>55.14</v>
      </c>
      <c r="G140" s="4">
        <f t="shared" si="4"/>
        <v>3.1229999999999976</v>
      </c>
      <c r="H140" s="4"/>
      <c r="I140" s="21">
        <v>2020</v>
      </c>
      <c r="J140" s="21">
        <v>58.37</v>
      </c>
      <c r="K140" s="4">
        <f t="shared" si="6"/>
        <v>6.1389999999999958</v>
      </c>
      <c r="L140" s="4"/>
      <c r="M140" s="21">
        <v>2020</v>
      </c>
      <c r="N140" s="21">
        <v>54.72</v>
      </c>
      <c r="O140" s="4">
        <f t="shared" si="7"/>
        <v>3.0139999999999958</v>
      </c>
      <c r="Q140" s="3"/>
    </row>
    <row r="141" spans="1:18">
      <c r="A141" s="21">
        <v>2021</v>
      </c>
      <c r="B141" s="21">
        <v>47.49</v>
      </c>
      <c r="C141" s="4">
        <f t="shared" si="5"/>
        <v>-4.3140000000000001</v>
      </c>
      <c r="D141" s="4"/>
      <c r="E141" s="21">
        <v>2021</v>
      </c>
      <c r="F141" s="21">
        <v>48.69</v>
      </c>
      <c r="G141" s="4">
        <f t="shared" si="4"/>
        <v>-3.3270000000000053</v>
      </c>
      <c r="H141" s="4"/>
      <c r="I141" s="21">
        <v>2021</v>
      </c>
      <c r="J141" s="21">
        <v>54.87</v>
      </c>
      <c r="K141" s="4">
        <f t="shared" si="6"/>
        <v>2.6389999999999958</v>
      </c>
      <c r="L141" s="4"/>
      <c r="M141" s="21">
        <v>2021</v>
      </c>
      <c r="N141" s="21">
        <v>50.59</v>
      </c>
      <c r="O141" s="4">
        <f t="shared" si="7"/>
        <v>-1.1159999999999997</v>
      </c>
      <c r="Q141" s="3"/>
    </row>
    <row r="142" spans="1:18">
      <c r="A142" s="21">
        <v>2022</v>
      </c>
      <c r="B142" s="21">
        <v>51.68</v>
      </c>
      <c r="C142" s="4">
        <f t="shared" si="5"/>
        <v>-0.12400000000000233</v>
      </c>
      <c r="D142" s="4"/>
      <c r="E142" s="21">
        <v>2022</v>
      </c>
      <c r="F142" s="21">
        <v>52.7</v>
      </c>
      <c r="G142" s="4">
        <f t="shared" si="4"/>
        <v>0.68299999999999983</v>
      </c>
      <c r="H142" s="4"/>
      <c r="I142" s="21">
        <v>2022</v>
      </c>
      <c r="J142" s="21">
        <v>45.36</v>
      </c>
      <c r="K142" s="4">
        <f t="shared" si="6"/>
        <v>-6.8710000000000022</v>
      </c>
      <c r="L142" s="4"/>
      <c r="M142" s="21">
        <v>2022</v>
      </c>
      <c r="N142" s="21">
        <v>50.42</v>
      </c>
      <c r="O142" s="4">
        <f t="shared" si="7"/>
        <v>-1.2860000000000014</v>
      </c>
    </row>
    <row r="143" spans="1:18">
      <c r="A143" s="21">
        <v>2023</v>
      </c>
      <c r="B143" s="21">
        <v>60.13</v>
      </c>
      <c r="C143" s="4">
        <f t="shared" si="5"/>
        <v>8.3260000000000005</v>
      </c>
      <c r="D143" s="4"/>
      <c r="E143" s="21">
        <v>2023</v>
      </c>
      <c r="F143" s="21">
        <v>58.74</v>
      </c>
      <c r="G143" s="4">
        <f t="shared" si="4"/>
        <v>6.722999999999999</v>
      </c>
      <c r="H143" s="4"/>
      <c r="I143" s="21">
        <v>2023</v>
      </c>
      <c r="J143" s="21">
        <v>53.52</v>
      </c>
      <c r="K143" s="4">
        <f t="shared" si="6"/>
        <v>1.2890000000000015</v>
      </c>
      <c r="L143" s="4"/>
      <c r="M143" s="21">
        <v>2023</v>
      </c>
      <c r="N143" s="21">
        <v>57.69</v>
      </c>
      <c r="O143" s="4">
        <f t="shared" si="7"/>
        <v>5.9839999999999947</v>
      </c>
    </row>
    <row r="144" spans="1:18">
      <c r="A144" s="21">
        <v>2024</v>
      </c>
      <c r="B144" s="21">
        <v>58.04</v>
      </c>
      <c r="C144" s="4">
        <f t="shared" si="5"/>
        <v>6.2359999999999971</v>
      </c>
      <c r="D144" s="4"/>
      <c r="E144" s="21">
        <v>2024</v>
      </c>
      <c r="F144" s="21">
        <v>55.2</v>
      </c>
      <c r="G144" s="4">
        <f t="shared" si="4"/>
        <v>3.1829999999999998</v>
      </c>
      <c r="H144" s="4"/>
      <c r="I144" s="21">
        <v>2024</v>
      </c>
      <c r="J144" s="21">
        <v>60.62</v>
      </c>
      <c r="K144" s="4">
        <f>J144-J$8</f>
        <v>8.3889999999999958</v>
      </c>
      <c r="L144" s="4"/>
      <c r="M144" s="21">
        <v>2024</v>
      </c>
      <c r="N144" s="21">
        <v>56.43</v>
      </c>
      <c r="O144" s="4">
        <f t="shared" si="7"/>
        <v>4.7239999999999966</v>
      </c>
    </row>
    <row r="145" spans="1:15">
      <c r="A145" s="21">
        <v>2025</v>
      </c>
      <c r="B145" s="21">
        <v>51.68</v>
      </c>
      <c r="C145" s="4">
        <f t="shared" si="5"/>
        <v>-0.12400000000000233</v>
      </c>
      <c r="D145" s="4"/>
      <c r="E145" s="21">
        <v>2025</v>
      </c>
      <c r="F145" s="21">
        <v>55.77</v>
      </c>
      <c r="G145" s="4">
        <f t="shared" si="4"/>
        <v>3.7530000000000001</v>
      </c>
      <c r="H145" s="4"/>
      <c r="I145" s="21">
        <v>2025</v>
      </c>
      <c r="J145" s="21">
        <v>55.99</v>
      </c>
      <c r="K145" s="4">
        <f t="shared" ref="K145:K146" si="8">J145-J$8</f>
        <v>3.7590000000000003</v>
      </c>
      <c r="L145" s="4"/>
      <c r="M145" s="21">
        <v>2025</v>
      </c>
      <c r="N145" s="21">
        <v>54.33</v>
      </c>
      <c r="O145" s="4">
        <f t="shared" si="7"/>
        <v>2.6239999999999952</v>
      </c>
    </row>
    <row r="146" spans="1:15">
      <c r="A146" s="4"/>
      <c r="B146" s="4"/>
      <c r="C146" s="4"/>
      <c r="D146" s="4"/>
      <c r="E146" s="4"/>
      <c r="F146" s="4"/>
      <c r="G146" s="4"/>
      <c r="H146" s="4"/>
      <c r="I146" s="21">
        <v>2026</v>
      </c>
      <c r="J146" s="21">
        <v>54.29</v>
      </c>
      <c r="K146" s="4">
        <f t="shared" si="8"/>
        <v>2.0589999999999975</v>
      </c>
      <c r="L146" s="4"/>
      <c r="M146" s="21">
        <v>2026</v>
      </c>
      <c r="N146" s="21">
        <v>53.8</v>
      </c>
      <c r="O146" s="4">
        <f t="shared" si="7"/>
        <v>2.0939999999999941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Table A1</vt:lpstr>
      <vt:lpstr>Table A2</vt:lpstr>
      <vt:lpstr>Table A3</vt:lpstr>
      <vt:lpstr>Table A4</vt:lpstr>
      <vt:lpstr>Table A5</vt:lpstr>
    </vt:vector>
  </TitlesOfParts>
  <Company>Montana Tech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Edinberg, Sara</dc:creator>
  <cp:lastModifiedBy>Susan A Barth</cp:lastModifiedBy>
  <dcterms:created xsi:type="dcterms:W3CDTF">2024-07-02T21:27:30Z</dcterms:created>
  <dcterms:modified xsi:type="dcterms:W3CDTF">2026-10-14T19:47:16Z</dcterms:modified>
</cp:coreProperties>
</file>